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даток 3 до рішення сесії" sheetId="1" r:id="rId1"/>
    <sheet name="ПРОЄКТ ДОД 3" sheetId="2" r:id="rId2"/>
  </sheets>
  <definedNames>
    <definedName name="_xlnm.Print_Area" localSheetId="1">'ПРОЄКТ ДОД 3'!$A$2:$R$77</definedName>
  </definedNames>
  <calcPr fullCalcOnLoad="1"/>
</workbook>
</file>

<file path=xl/sharedStrings.xml><?xml version="1.0" encoding="utf-8"?>
<sst xmlns="http://schemas.openxmlformats.org/spreadsheetml/2006/main" count="421" uniqueCount="159">
  <si>
    <t>Додаток №3</t>
  </si>
  <si>
    <t/>
  </si>
  <si>
    <t>РОЗПОДІЛ</t>
  </si>
  <si>
    <t>видатків місцевого бюджету на 2021 рік</t>
  </si>
  <si>
    <t>02565000000</t>
  </si>
  <si>
    <t>(код бюджету)</t>
  </si>
  <si>
    <t>(грн.)</t>
  </si>
  <si>
    <r>
      <rPr>
        <sz val="5"/>
        <color indexed="8"/>
        <rFont val="Times New Roman"/>
        <family val="1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</si>
  <si>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</si>
  <si>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</si>
  <si>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</si>
  <si>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</si>
  <si>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</si>
  <si>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</si>
  <si>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</si>
  <si>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</si>
  <si>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</si>
  <si>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</si>
  <si>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</si>
  <si>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</si>
  <si>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</si>
  <si>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</si>
  <si>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</si>
  <si>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</si>
  <si>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</si>
  <si>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</si>
  <si>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</si>
  <si>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</si>
  <si>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</si>
  <si>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</si>
  <si>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</si>
  <si>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</si>
  <si>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</si>
  <si>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</si>
  <si>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</si>
  <si>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</si>
  <si>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</si>
  <si>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</si>
  <si>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СТАНІСЛАВЧИЦЬКА СІЛЬСЬКА РАДА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</si>
  <si>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</si>
  <si>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</si>
  <si>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</si>
  <si>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</si>
  <si>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</si>
  <si>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</si>
  <si>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</si>
  <si>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СОЦІАЛЬНИЙ ЗАХИСТ ТА СОЦІАЛЬНЕ ЗАБЕЗПЕЧЕННЯ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</si>
  <si>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</si>
  <si>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</si>
  <si>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</si>
  <si>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0116030</t>
  </si>
  <si>
    <t>6030</t>
  </si>
  <si>
    <t>0620</t>
  </si>
  <si>
    <t>Організація благоустрою населених пунктів</t>
  </si>
  <si>
    <t>8700</t>
  </si>
  <si>
    <t>РЕЗЕРВНИЙ ФОНД</t>
  </si>
  <si>
    <t>Резервний фонд</t>
  </si>
  <si>
    <t>0600000</t>
  </si>
  <si>
    <t>ВІДДІЛ ОСВІТИ,СІМ'Ї,МОЛОДІ,СПОРТУ,КУЛЬТУРИ І ТУРИЗМУ СТАНІСЛАВЧИЦЬКОЇ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</si>
  <si>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</si>
  <si>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</si>
  <si>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</si>
  <si>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</si>
  <si>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</si>
  <si>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</si>
  <si>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</si>
  <si>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1010</t>
  </si>
  <si>
    <t>0910</t>
  </si>
  <si>
    <t>Надання дошкільної освіти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</si>
  <si>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</si>
  <si>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</si>
  <si>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0611080</t>
  </si>
  <si>
    <t>1080</t>
  </si>
  <si>
    <t>0960</t>
  </si>
  <si>
    <t>0611141</t>
  </si>
  <si>
    <t>1141</t>
  </si>
  <si>
    <t>0990</t>
  </si>
  <si>
    <t>Забезпечення діяльності інших закладів у сфері освіти</t>
  </si>
  <si>
    <t>4000</t>
  </si>
  <si>
    <t>КУЛЬТУРА I МИСТЕЦТВО</t>
  </si>
  <si>
    <t>0614030</t>
  </si>
  <si>
    <t>4030</t>
  </si>
  <si>
    <t>0824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</si>
  <si>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</si>
  <si>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</si>
  <si>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</si>
  <si>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</si>
  <si>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</si>
  <si>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</si>
  <si>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</si>
  <si>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</si>
  <si>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</si>
  <si>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СТАНІСЛАВЧИЦЬКОЇ СІЛЬСЬКОЇ РАДИ</t>
  </si>
  <si>
    <t>3710000</t>
  </si>
  <si>
    <t>3710160</t>
  </si>
  <si>
    <t>X</t>
  </si>
  <si>
    <t>УСЬОГО</t>
  </si>
  <si>
    <t>Секретар сільської ради</t>
  </si>
  <si>
    <t>Охорона навколишнього природного середовища</t>
  </si>
  <si>
    <t>Ліквідація іншого забруднення навколишнього природного середовища</t>
  </si>
  <si>
    <t>Виконання заходів за рахунок цільових фондів, утворених Верховною радою АР Крим, органами місцевого самоврядування і місцевими органами виконавчої влади і фондів, утворених Верховною Радою АР Крим, органами місцевого самоврядування і місцевими органами виконавчої влади</t>
  </si>
  <si>
    <t>ІНША ЕКОНОМІЧНА ДІЯЛЬНІСТЬ</t>
  </si>
  <si>
    <t>ІНШІ ЗАКЛАДИ ТА ЗАХОДИ</t>
  </si>
  <si>
    <t>ІНШІ ПРОГРАМИ, ЗАКЛАДИ ТА ЗАХОДИ У СФЕРІ ОСВІТИ</t>
  </si>
  <si>
    <t>0117691</t>
  </si>
  <si>
    <t>0490</t>
  </si>
  <si>
    <t>0118313</t>
  </si>
  <si>
    <t>0513</t>
  </si>
  <si>
    <t>0133</t>
  </si>
  <si>
    <t>Надання загальної середньої освіти закладами загальної середньої освіти</t>
  </si>
  <si>
    <t>0921</t>
  </si>
  <si>
    <t>від 17.12.2021 року</t>
  </si>
  <si>
    <t>ТРАНСПОРТ ТА ТРАНСПОРТНА ІНФРАСТРУКТУРА, ДОРОЖНЄ  ГОСПОДАРСТВО</t>
  </si>
  <si>
    <t>Утримання та розвиток автомобільних доріг та дорожньої інфраструктури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</si>
  <si>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</si>
  <si>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</si>
  <si>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</si>
  <si>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Надання спеціалізованої освіти мистецькими школами</t>
  </si>
  <si>
    <t>0614082</t>
  </si>
  <si>
    <t>Інші заходи в галузі  культури і мистецтва</t>
  </si>
  <si>
    <t>0810160</t>
  </si>
  <si>
    <t>0812152</t>
  </si>
  <si>
    <t>Іншгі програми та заходи у сфері охорони здоров"я</t>
  </si>
  <si>
    <t>0813035</t>
  </si>
  <si>
    <t>0813160</t>
  </si>
  <si>
    <t>0813241</t>
  </si>
  <si>
    <t>0813242</t>
  </si>
  <si>
    <t xml:space="preserve">Компенсаційні виплати за пільговий проїзд  окремих категорій громадян на залізничному транспорті </t>
  </si>
  <si>
    <t>3030</t>
  </si>
  <si>
    <t>Надання пільг з оплати послуг зв"язку,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</si>
  <si>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Здійснення соціальної роботи з вразливими категоріями населення</t>
  </si>
  <si>
    <t>0913123</t>
  </si>
  <si>
    <t>Заходи державної політики з питань сім"ї</t>
  </si>
  <si>
    <t>0910160</t>
  </si>
  <si>
    <t>Іншгі програми, заклади та заходи у сфері охорони здоров"я</t>
  </si>
  <si>
    <t>Забезпечення діяльності інших закладів  у сфері соціального захисту і соціального забезпечення</t>
  </si>
  <si>
    <t>Заклади і заходи з питань дітей та їх соціального захисту</t>
  </si>
  <si>
    <t>Надання соціальних гарантій фізичним особам, які надають соціальні послуги громадянам похилого віку, осбам з інвалідністю, дітям з інвалідністю, хворим, які не здатні до самообслуговування і потребують сторонньої допомоги</t>
  </si>
  <si>
    <t>Ірина ТВЕРДОХЛІБ</t>
  </si>
  <si>
    <t>0829</t>
  </si>
  <si>
    <t>0763</t>
  </si>
  <si>
    <t xml:space="preserve">до рішення № 311                                                                                                              14 сесії 8 скликання                                         Станіславчицької сільської ради </t>
  </si>
  <si>
    <t>видатків місцевого бюджету на 2023 рік</t>
  </si>
  <si>
    <t>0813032</t>
  </si>
  <si>
    <t>3032</t>
  </si>
  <si>
    <t>Надання пільг окремим категоріям громадян з оплати послуг зв'язку</t>
  </si>
  <si>
    <t>0118110</t>
  </si>
  <si>
    <t>Інша діяльність</t>
  </si>
  <si>
    <t>Заходи із запобігання та ліквідації надзвичайних ситуацій та наслідків стихійного лиха</t>
  </si>
  <si>
    <t>ЕКОНОМІЧНА ДІЯЛЬНІСТЬ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</si>
  <si>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</si>
  <si>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</si>
  <si>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>Захист населення і територій від надзвичайних ситуацій техногенного та природного характеру</t>
  </si>
  <si>
    <t>0117370</t>
  </si>
  <si>
    <t>0320</t>
  </si>
  <si>
    <t>0117693</t>
  </si>
  <si>
    <t>Інші заходи пов'язані з економічною діяльністю</t>
  </si>
  <si>
    <t>до рішення 22 сесії 8 скликання                                         Станіславчицької сільської ради                              № 485  від 16.12.2022 року</t>
  </si>
  <si>
    <t>Додаток № 3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</si>
</sst>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6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sz val="9"/>
      <name val="SansSerif"/>
      <family val="0"/>
    </font>
    <font>
      <b/>
      <sz val="8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 applyProtection="1">
      <alignment horizontal="right" vertical="center" wrapText="1"/>
      <protection/>
    </xf>
    <xf numFmtId="3" fontId="64" fillId="0" borderId="10" xfId="0" applyNumberFormat="1" applyFont="1" applyBorder="1" applyAlignment="1" applyProtection="1">
      <alignment horizontal="right" vertical="center" wrapText="1"/>
      <protection/>
    </xf>
    <xf numFmtId="3" fontId="65" fillId="0" borderId="10" xfId="0" applyNumberFormat="1" applyFont="1" applyBorder="1" applyAlignment="1" applyProtection="1">
      <alignment horizontal="right" vertical="center" wrapText="1"/>
      <protection/>
    </xf>
    <xf numFmtId="3" fontId="15" fillId="0" borderId="12" xfId="0" applyNumberFormat="1" applyFont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3" fontId="15" fillId="0" borderId="13" xfId="0" applyNumberFormat="1" applyFont="1" applyBorder="1" applyAlignment="1" applyProtection="1">
      <alignment horizontal="right" vertical="center" wrapText="1"/>
      <protection/>
    </xf>
    <xf numFmtId="3" fontId="14" fillId="0" borderId="13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3" fontId="19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 applyProtection="1">
      <alignment horizontal="right" vertical="center" wrapText="1"/>
      <protection/>
    </xf>
    <xf numFmtId="185" fontId="2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3" fontId="14" fillId="0" borderId="14" xfId="0" applyNumberFormat="1" applyFont="1" applyBorder="1" applyAlignment="1" applyProtection="1">
      <alignment horizontal="right" vertical="center" wrapText="1"/>
      <protection/>
    </xf>
    <xf numFmtId="3" fontId="23" fillId="0" borderId="10" xfId="0" applyNumberFormat="1" applyFont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B1">
      <selection activeCell="B6" sqref="B6:R6"/>
    </sheetView>
  </sheetViews>
  <sheetFormatPr defaultColWidth="9.140625" defaultRowHeight="12.75"/>
  <cols>
    <col min="1" max="1" width="8.8515625" style="0" hidden="1" customWidth="1"/>
    <col min="2" max="2" width="6.57421875" style="0" customWidth="1"/>
    <col min="3" max="3" width="5.421875" style="0" customWidth="1"/>
    <col min="4" max="4" width="5.00390625" style="0" customWidth="1"/>
    <col min="5" max="5" width="17.57421875" style="0" customWidth="1"/>
    <col min="6" max="6" width="4.7109375" style="0" customWidth="1"/>
    <col min="7" max="9" width="10.57421875" style="0" customWidth="1"/>
    <col min="10" max="10" width="9.8515625" style="0" customWidth="1"/>
    <col min="11" max="11" width="9.421875" style="0" customWidth="1"/>
    <col min="12" max="12" width="8.140625" style="0" customWidth="1"/>
    <col min="13" max="13" width="6.00390625" style="0" customWidth="1"/>
    <col min="14" max="14" width="9.00390625" style="0" customWidth="1"/>
    <col min="15" max="15" width="6.8515625" style="0" customWidth="1"/>
    <col min="16" max="16" width="7.00390625" style="0" customWidth="1"/>
    <col min="17" max="17" width="5.8515625" style="0" customWidth="1"/>
    <col min="18" max="18" width="11.140625" style="0" customWidth="1"/>
    <col min="19" max="20" width="8.8515625" style="0" hidden="1" customWidth="1"/>
  </cols>
  <sheetData>
    <row r="1" spans="1:19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35"/>
      <c r="Q1" s="81" t="s">
        <v>0</v>
      </c>
      <c r="R1" s="81"/>
      <c r="S1" s="1"/>
    </row>
    <row r="2" spans="1:19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8"/>
      <c r="O2" s="38"/>
      <c r="P2" s="78" t="s">
        <v>141</v>
      </c>
      <c r="Q2" s="78"/>
      <c r="R2" s="78"/>
      <c r="S2" s="1"/>
    </row>
    <row r="3" spans="1:1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8" t="s">
        <v>111</v>
      </c>
      <c r="O3" s="78"/>
      <c r="P3" s="78"/>
      <c r="Q3" s="78"/>
      <c r="R3" s="78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9" t="s">
        <v>1</v>
      </c>
      <c r="O4" s="79"/>
      <c r="P4" s="79"/>
      <c r="Q4" s="79"/>
      <c r="R4" s="79"/>
      <c r="S4" s="1"/>
    </row>
    <row r="5" spans="1:19" ht="14.25" customHeight="1">
      <c r="A5" s="1"/>
      <c r="B5" s="80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1"/>
    </row>
    <row r="6" spans="1:19" ht="16.5" customHeight="1">
      <c r="A6" s="1"/>
      <c r="B6" s="80" t="s">
        <v>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"/>
    </row>
    <row r="7" spans="1:19" ht="10.5" customHeight="1">
      <c r="A7" s="1"/>
      <c r="B7" s="75" t="s">
        <v>4</v>
      </c>
      <c r="C7" s="75"/>
      <c r="D7" s="75"/>
      <c r="E7" s="7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76" t="s">
        <v>5</v>
      </c>
      <c r="C8" s="76"/>
      <c r="D8" s="76"/>
      <c r="E8" s="7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77" t="s">
        <v>7</v>
      </c>
      <c r="C10" s="77" t="s">
        <v>8</v>
      </c>
      <c r="D10" s="77" t="s">
        <v>9</v>
      </c>
      <c r="E10" s="77" t="s">
        <v>10</v>
      </c>
      <c r="F10" s="77"/>
      <c r="G10" s="74" t="s">
        <v>11</v>
      </c>
      <c r="H10" s="74"/>
      <c r="I10" s="74"/>
      <c r="J10" s="74"/>
      <c r="K10" s="74"/>
      <c r="L10" s="74" t="s">
        <v>12</v>
      </c>
      <c r="M10" s="74"/>
      <c r="N10" s="74"/>
      <c r="O10" s="74"/>
      <c r="P10" s="74"/>
      <c r="Q10" s="74"/>
      <c r="R10" s="74" t="s">
        <v>13</v>
      </c>
      <c r="S10" s="1"/>
    </row>
    <row r="11" spans="1:19" ht="12" customHeight="1">
      <c r="A11" s="1"/>
      <c r="B11" s="77"/>
      <c r="C11" s="77"/>
      <c r="D11" s="77"/>
      <c r="E11" s="77"/>
      <c r="F11" s="77"/>
      <c r="G11" s="74" t="s">
        <v>14</v>
      </c>
      <c r="H11" s="73" t="s">
        <v>15</v>
      </c>
      <c r="I11" s="72" t="s">
        <v>16</v>
      </c>
      <c r="J11" s="72"/>
      <c r="K11" s="72" t="s">
        <v>17</v>
      </c>
      <c r="L11" s="74" t="s">
        <v>14</v>
      </c>
      <c r="M11" s="73" t="s">
        <v>18</v>
      </c>
      <c r="N11" s="73" t="s">
        <v>15</v>
      </c>
      <c r="O11" s="72" t="s">
        <v>16</v>
      </c>
      <c r="P11" s="72"/>
      <c r="Q11" s="72" t="s">
        <v>17</v>
      </c>
      <c r="R11" s="74"/>
      <c r="S11" s="1"/>
    </row>
    <row r="12" spans="1:19" ht="58.5" customHeight="1">
      <c r="A12" s="1"/>
      <c r="B12" s="77"/>
      <c r="C12" s="77"/>
      <c r="D12" s="77"/>
      <c r="E12" s="77"/>
      <c r="F12" s="77"/>
      <c r="G12" s="74"/>
      <c r="H12" s="73"/>
      <c r="I12" s="4" t="s">
        <v>19</v>
      </c>
      <c r="J12" s="3" t="s">
        <v>20</v>
      </c>
      <c r="K12" s="72"/>
      <c r="L12" s="74"/>
      <c r="M12" s="73"/>
      <c r="N12" s="73"/>
      <c r="O12" s="4" t="s">
        <v>19</v>
      </c>
      <c r="P12" s="3" t="s">
        <v>20</v>
      </c>
      <c r="Q12" s="72"/>
      <c r="R12" s="74"/>
      <c r="S12" s="1"/>
    </row>
    <row r="13" spans="1:19" ht="12" customHeight="1">
      <c r="A13" s="1"/>
      <c r="B13" s="3" t="s">
        <v>21</v>
      </c>
      <c r="C13" s="3" t="s">
        <v>22</v>
      </c>
      <c r="D13" s="3" t="s">
        <v>23</v>
      </c>
      <c r="E13" s="73" t="s">
        <v>24</v>
      </c>
      <c r="F13" s="73"/>
      <c r="G13" s="3" t="s">
        <v>25</v>
      </c>
      <c r="H13" s="3" t="s">
        <v>26</v>
      </c>
      <c r="I13" s="3" t="s">
        <v>27</v>
      </c>
      <c r="J13" s="3" t="s">
        <v>28</v>
      </c>
      <c r="K13" s="3" t="s">
        <v>29</v>
      </c>
      <c r="L13" s="3" t="s">
        <v>30</v>
      </c>
      <c r="M13" s="3" t="s">
        <v>31</v>
      </c>
      <c r="N13" s="3" t="s">
        <v>32</v>
      </c>
      <c r="O13" s="3" t="s">
        <v>33</v>
      </c>
      <c r="P13" s="3" t="s">
        <v>34</v>
      </c>
      <c r="Q13" s="3" t="s">
        <v>35</v>
      </c>
      <c r="R13" s="3" t="s">
        <v>36</v>
      </c>
      <c r="S13" s="1"/>
    </row>
    <row r="14" spans="1:19" s="31" customFormat="1" ht="13.5" customHeight="1">
      <c r="A14" s="27"/>
      <c r="B14" s="28" t="s">
        <v>37</v>
      </c>
      <c r="C14" s="28" t="s">
        <v>1</v>
      </c>
      <c r="D14" s="29" t="s">
        <v>1</v>
      </c>
      <c r="E14" s="67" t="s">
        <v>38</v>
      </c>
      <c r="F14" s="67"/>
      <c r="G14" s="30">
        <f>G15</f>
        <v>9962700</v>
      </c>
      <c r="H14" s="30">
        <f aca="true" t="shared" si="0" ref="H14:R14">H15</f>
        <v>9462700</v>
      </c>
      <c r="I14" s="30">
        <f t="shared" si="0"/>
        <v>5500000</v>
      </c>
      <c r="J14" s="30">
        <f t="shared" si="0"/>
        <v>1354900</v>
      </c>
      <c r="K14" s="30">
        <f t="shared" si="0"/>
        <v>0</v>
      </c>
      <c r="L14" s="30">
        <f t="shared" si="0"/>
        <v>213000</v>
      </c>
      <c r="M14" s="30">
        <f t="shared" si="0"/>
        <v>0</v>
      </c>
      <c r="N14" s="30">
        <f t="shared" si="0"/>
        <v>213000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10175700</v>
      </c>
      <c r="S14" s="27"/>
    </row>
    <row r="15" spans="1:19" ht="13.5" customHeight="1">
      <c r="A15" s="1"/>
      <c r="B15" s="5" t="s">
        <v>39</v>
      </c>
      <c r="C15" s="5" t="s">
        <v>1</v>
      </c>
      <c r="D15" s="6" t="s">
        <v>1</v>
      </c>
      <c r="E15" s="60" t="s">
        <v>38</v>
      </c>
      <c r="F15" s="60"/>
      <c r="G15" s="16">
        <f>G16+G18+G20+G23+G25</f>
        <v>9962700</v>
      </c>
      <c r="H15" s="16">
        <f aca="true" t="shared" si="1" ref="H15:Q15">H16+H18+H20+H23+H25</f>
        <v>9462700</v>
      </c>
      <c r="I15" s="16">
        <f t="shared" si="1"/>
        <v>5500000</v>
      </c>
      <c r="J15" s="16">
        <f t="shared" si="1"/>
        <v>1354900</v>
      </c>
      <c r="K15" s="16">
        <f t="shared" si="1"/>
        <v>0</v>
      </c>
      <c r="L15" s="16">
        <f t="shared" si="1"/>
        <v>213000</v>
      </c>
      <c r="M15" s="16">
        <f t="shared" si="1"/>
        <v>0</v>
      </c>
      <c r="N15" s="16">
        <f t="shared" si="1"/>
        <v>213000</v>
      </c>
      <c r="O15" s="16">
        <f t="shared" si="1"/>
        <v>0</v>
      </c>
      <c r="P15" s="16">
        <f t="shared" si="1"/>
        <v>0</v>
      </c>
      <c r="Q15" s="16">
        <f t="shared" si="1"/>
        <v>0</v>
      </c>
      <c r="R15" s="16">
        <f>R16+R18+R20+R23+R25</f>
        <v>10175700</v>
      </c>
      <c r="S15" s="1"/>
    </row>
    <row r="16" spans="1:19" ht="13.5" customHeight="1">
      <c r="A16" s="1"/>
      <c r="B16" s="5" t="s">
        <v>1</v>
      </c>
      <c r="C16" s="5" t="s">
        <v>40</v>
      </c>
      <c r="D16" s="6" t="s">
        <v>1</v>
      </c>
      <c r="E16" s="60" t="s">
        <v>41</v>
      </c>
      <c r="F16" s="60"/>
      <c r="G16" s="16">
        <v>7348800</v>
      </c>
      <c r="H16" s="16">
        <v>7348800</v>
      </c>
      <c r="I16" s="16">
        <v>5500000</v>
      </c>
      <c r="J16" s="16">
        <v>216000</v>
      </c>
      <c r="K16" s="16">
        <v>0</v>
      </c>
      <c r="L16" s="16">
        <v>24000</v>
      </c>
      <c r="M16" s="16">
        <v>0</v>
      </c>
      <c r="N16" s="16">
        <v>24000</v>
      </c>
      <c r="O16" s="16">
        <v>0</v>
      </c>
      <c r="P16" s="16">
        <v>0</v>
      </c>
      <c r="Q16" s="16">
        <v>0</v>
      </c>
      <c r="R16" s="16">
        <v>7372800</v>
      </c>
      <c r="S16" s="1"/>
    </row>
    <row r="17" spans="1:19" ht="42" customHeight="1">
      <c r="A17" s="1"/>
      <c r="B17" s="7" t="s">
        <v>42</v>
      </c>
      <c r="C17" s="7" t="s">
        <v>43</v>
      </c>
      <c r="D17" s="7" t="s">
        <v>44</v>
      </c>
      <c r="E17" s="61" t="s">
        <v>45</v>
      </c>
      <c r="F17" s="61"/>
      <c r="G17" s="17">
        <v>7348800</v>
      </c>
      <c r="H17" s="17">
        <v>7348800</v>
      </c>
      <c r="I17" s="17">
        <v>5500000</v>
      </c>
      <c r="J17" s="17">
        <v>216000</v>
      </c>
      <c r="K17" s="17">
        <v>0</v>
      </c>
      <c r="L17" s="17">
        <v>24000</v>
      </c>
      <c r="M17" s="17">
        <v>0</v>
      </c>
      <c r="N17" s="17">
        <v>24000</v>
      </c>
      <c r="O17" s="17">
        <v>0</v>
      </c>
      <c r="P17" s="17">
        <v>0</v>
      </c>
      <c r="Q17" s="17">
        <v>0</v>
      </c>
      <c r="R17" s="16">
        <v>7372800</v>
      </c>
      <c r="S17" s="1"/>
    </row>
    <row r="18" spans="1:19" ht="17.25" customHeight="1">
      <c r="A18" s="1"/>
      <c r="B18" s="5" t="s">
        <v>1</v>
      </c>
      <c r="C18" s="5" t="s">
        <v>48</v>
      </c>
      <c r="D18" s="6" t="s">
        <v>1</v>
      </c>
      <c r="E18" s="60" t="s">
        <v>49</v>
      </c>
      <c r="F18" s="60"/>
      <c r="G18" s="16">
        <v>2113900</v>
      </c>
      <c r="H18" s="16">
        <v>2113900</v>
      </c>
      <c r="I18" s="16">
        <v>0</v>
      </c>
      <c r="J18" s="16">
        <v>1138900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2113900</v>
      </c>
      <c r="S18" s="1"/>
    </row>
    <row r="19" spans="1:19" ht="16.5" customHeight="1">
      <c r="A19" s="1"/>
      <c r="B19" s="7" t="s">
        <v>50</v>
      </c>
      <c r="C19" s="7" t="s">
        <v>51</v>
      </c>
      <c r="D19" s="7" t="s">
        <v>52</v>
      </c>
      <c r="E19" s="61" t="s">
        <v>53</v>
      </c>
      <c r="F19" s="61"/>
      <c r="G19" s="17">
        <v>2113900</v>
      </c>
      <c r="H19" s="17">
        <v>2113900</v>
      </c>
      <c r="I19" s="17">
        <v>0</v>
      </c>
      <c r="J19" s="17">
        <v>1138900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6">
        <v>2113900</v>
      </c>
      <c r="S19" s="1"/>
    </row>
    <row r="20" spans="1:19" ht="25.5" customHeight="1">
      <c r="A20" s="1"/>
      <c r="B20" s="7"/>
      <c r="C20" s="8">
        <v>7400</v>
      </c>
      <c r="D20" s="7"/>
      <c r="E20" s="89" t="s">
        <v>112</v>
      </c>
      <c r="F20" s="89"/>
      <c r="G20" s="16">
        <v>500000</v>
      </c>
      <c r="H20" s="16"/>
      <c r="I20" s="16"/>
      <c r="J20" s="16"/>
      <c r="K20" s="19"/>
      <c r="L20" s="16"/>
      <c r="M20" s="16"/>
      <c r="N20" s="16"/>
      <c r="O20" s="16"/>
      <c r="P20" s="16"/>
      <c r="Q20" s="16"/>
      <c r="R20" s="16">
        <v>500000</v>
      </c>
      <c r="S20" s="1"/>
    </row>
    <row r="21" spans="1:19" ht="16.5" customHeight="1">
      <c r="A21" s="1"/>
      <c r="B21" s="7"/>
      <c r="C21" s="7">
        <v>7460</v>
      </c>
      <c r="D21" s="7"/>
      <c r="E21" s="88" t="s">
        <v>113</v>
      </c>
      <c r="F21" s="88"/>
      <c r="G21" s="17">
        <v>500000</v>
      </c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6">
        <v>500000</v>
      </c>
      <c r="S21" s="1"/>
    </row>
    <row r="22" spans="1:19" ht="16.5" customHeight="1">
      <c r="A22" s="1"/>
      <c r="B22" s="14" t="s">
        <v>114</v>
      </c>
      <c r="C22" s="15">
        <v>7461</v>
      </c>
      <c r="D22" s="14" t="s">
        <v>115</v>
      </c>
      <c r="E22" s="88" t="s">
        <v>116</v>
      </c>
      <c r="F22" s="88"/>
      <c r="G22" s="17">
        <v>500000</v>
      </c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6">
        <v>500000</v>
      </c>
      <c r="S22" s="1"/>
    </row>
    <row r="23" spans="1:19" ht="12" customHeight="1">
      <c r="A23" s="1"/>
      <c r="B23" s="7"/>
      <c r="C23" s="8">
        <v>7690</v>
      </c>
      <c r="D23" s="7"/>
      <c r="E23" s="65" t="s">
        <v>101</v>
      </c>
      <c r="F23" s="66"/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185000</v>
      </c>
      <c r="M23" s="16">
        <v>0</v>
      </c>
      <c r="N23" s="16">
        <v>185000</v>
      </c>
      <c r="O23" s="16">
        <v>0</v>
      </c>
      <c r="P23" s="16"/>
      <c r="Q23" s="16">
        <v>0</v>
      </c>
      <c r="R23" s="16">
        <v>185000</v>
      </c>
      <c r="S23" s="1"/>
    </row>
    <row r="24" spans="1:19" ht="68.25" customHeight="1">
      <c r="A24" s="1"/>
      <c r="B24" s="12" t="s">
        <v>104</v>
      </c>
      <c r="C24" s="7">
        <v>7691</v>
      </c>
      <c r="D24" s="12" t="s">
        <v>105</v>
      </c>
      <c r="E24" s="70" t="s">
        <v>100</v>
      </c>
      <c r="F24" s="71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185000</v>
      </c>
      <c r="M24" s="17">
        <v>0</v>
      </c>
      <c r="N24" s="17">
        <v>185000</v>
      </c>
      <c r="O24" s="17">
        <v>0</v>
      </c>
      <c r="P24" s="17"/>
      <c r="Q24" s="17">
        <v>0</v>
      </c>
      <c r="R24" s="17">
        <v>185000</v>
      </c>
      <c r="S24" s="1"/>
    </row>
    <row r="25" spans="1:19" ht="19.5" customHeight="1">
      <c r="A25" s="1"/>
      <c r="B25" s="7"/>
      <c r="C25" s="8">
        <v>8300</v>
      </c>
      <c r="D25" s="8"/>
      <c r="E25" s="65" t="s">
        <v>98</v>
      </c>
      <c r="F25" s="66"/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4000</v>
      </c>
      <c r="M25" s="16">
        <v>0</v>
      </c>
      <c r="N25" s="16">
        <v>4000</v>
      </c>
      <c r="O25" s="16">
        <v>0</v>
      </c>
      <c r="P25" s="16">
        <v>0</v>
      </c>
      <c r="Q25" s="16">
        <v>0</v>
      </c>
      <c r="R25" s="16">
        <v>4000</v>
      </c>
      <c r="S25" s="1"/>
    </row>
    <row r="26" spans="1:19" ht="15.75" customHeight="1">
      <c r="A26" s="1"/>
      <c r="B26" s="12" t="s">
        <v>106</v>
      </c>
      <c r="C26" s="11">
        <v>8313</v>
      </c>
      <c r="D26" s="12" t="s">
        <v>107</v>
      </c>
      <c r="E26" s="70" t="s">
        <v>99</v>
      </c>
      <c r="F26" s="71"/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4000</v>
      </c>
      <c r="M26" s="17">
        <v>0</v>
      </c>
      <c r="N26" s="17">
        <v>4000</v>
      </c>
      <c r="O26" s="17">
        <v>0</v>
      </c>
      <c r="P26" s="17">
        <v>0</v>
      </c>
      <c r="Q26" s="17">
        <v>0</v>
      </c>
      <c r="R26" s="16">
        <v>4000</v>
      </c>
      <c r="S26" s="1"/>
    </row>
    <row r="27" spans="1:19" s="31" customFormat="1" ht="35.25" customHeight="1">
      <c r="A27" s="27"/>
      <c r="B27" s="28" t="s">
        <v>57</v>
      </c>
      <c r="C27" s="28" t="s">
        <v>1</v>
      </c>
      <c r="D27" s="29" t="s">
        <v>1</v>
      </c>
      <c r="E27" s="67" t="s">
        <v>58</v>
      </c>
      <c r="F27" s="67"/>
      <c r="G27" s="30">
        <f>G28+G40</f>
        <v>44344100</v>
      </c>
      <c r="H27" s="30">
        <f aca="true" t="shared" si="2" ref="H27:R27">H28+H40</f>
        <v>44344100</v>
      </c>
      <c r="I27" s="30">
        <f t="shared" si="2"/>
        <v>32338400</v>
      </c>
      <c r="J27" s="30">
        <f t="shared" si="2"/>
        <v>2063500</v>
      </c>
      <c r="K27" s="30">
        <f t="shared" si="2"/>
        <v>0</v>
      </c>
      <c r="L27" s="30">
        <f t="shared" si="2"/>
        <v>803100</v>
      </c>
      <c r="M27" s="30">
        <f t="shared" si="2"/>
        <v>0</v>
      </c>
      <c r="N27" s="30">
        <f t="shared" si="2"/>
        <v>803100</v>
      </c>
      <c r="O27" s="30">
        <f t="shared" si="2"/>
        <v>57000</v>
      </c>
      <c r="P27" s="30">
        <f t="shared" si="2"/>
        <v>0</v>
      </c>
      <c r="Q27" s="30">
        <f t="shared" si="2"/>
        <v>0</v>
      </c>
      <c r="R27" s="30">
        <f t="shared" si="2"/>
        <v>45147200</v>
      </c>
      <c r="S27" s="27"/>
    </row>
    <row r="28" spans="1:19" ht="35.25" customHeight="1">
      <c r="A28" s="1"/>
      <c r="B28" s="5" t="s">
        <v>59</v>
      </c>
      <c r="C28" s="5" t="s">
        <v>1</v>
      </c>
      <c r="D28" s="6" t="s">
        <v>1</v>
      </c>
      <c r="E28" s="60" t="s">
        <v>58</v>
      </c>
      <c r="F28" s="60"/>
      <c r="G28" s="16">
        <f>G29+G31</f>
        <v>42126600</v>
      </c>
      <c r="H28" s="16">
        <f aca="true" t="shared" si="3" ref="H28:R28">H29+H31</f>
        <v>42126600</v>
      </c>
      <c r="I28" s="16">
        <f t="shared" si="3"/>
        <v>30895400</v>
      </c>
      <c r="J28" s="16">
        <f t="shared" si="3"/>
        <v>2014200</v>
      </c>
      <c r="K28" s="16">
        <f t="shared" si="3"/>
        <v>0</v>
      </c>
      <c r="L28" s="16">
        <f t="shared" si="3"/>
        <v>783100</v>
      </c>
      <c r="M28" s="16">
        <f t="shared" si="3"/>
        <v>0</v>
      </c>
      <c r="N28" s="16">
        <f t="shared" si="3"/>
        <v>783100</v>
      </c>
      <c r="O28" s="16">
        <f t="shared" si="3"/>
        <v>57000</v>
      </c>
      <c r="P28" s="16">
        <f t="shared" si="3"/>
        <v>0</v>
      </c>
      <c r="Q28" s="16">
        <f t="shared" si="3"/>
        <v>0</v>
      </c>
      <c r="R28" s="16">
        <f t="shared" si="3"/>
        <v>42909700</v>
      </c>
      <c r="S28" s="1"/>
    </row>
    <row r="29" spans="1:19" ht="13.5" customHeight="1">
      <c r="A29" s="1"/>
      <c r="B29" s="5" t="s">
        <v>1</v>
      </c>
      <c r="C29" s="5" t="s">
        <v>40</v>
      </c>
      <c r="D29" s="6" t="s">
        <v>1</v>
      </c>
      <c r="E29" s="60" t="s">
        <v>41</v>
      </c>
      <c r="F29" s="60"/>
      <c r="G29" s="16">
        <v>635500</v>
      </c>
      <c r="H29" s="16">
        <v>635500</v>
      </c>
      <c r="I29" s="16">
        <v>470000</v>
      </c>
      <c r="J29" s="16">
        <v>1000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635500</v>
      </c>
      <c r="S29" s="1"/>
    </row>
    <row r="30" spans="1:19" ht="25.5" customHeight="1">
      <c r="A30" s="1"/>
      <c r="B30" s="7" t="s">
        <v>60</v>
      </c>
      <c r="C30" s="7" t="s">
        <v>61</v>
      </c>
      <c r="D30" s="7" t="s">
        <v>44</v>
      </c>
      <c r="E30" s="61" t="s">
        <v>62</v>
      </c>
      <c r="F30" s="61"/>
      <c r="G30" s="17">
        <v>635500</v>
      </c>
      <c r="H30" s="17">
        <v>635500</v>
      </c>
      <c r="I30" s="17">
        <v>470000</v>
      </c>
      <c r="J30" s="17">
        <v>1000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6">
        <v>635500</v>
      </c>
      <c r="S30" s="1"/>
    </row>
    <row r="31" spans="1:19" ht="13.5" customHeight="1">
      <c r="A31" s="1"/>
      <c r="B31" s="5" t="s">
        <v>1</v>
      </c>
      <c r="C31" s="5" t="s">
        <v>63</v>
      </c>
      <c r="D31" s="6" t="s">
        <v>1</v>
      </c>
      <c r="E31" s="60" t="s">
        <v>64</v>
      </c>
      <c r="F31" s="60"/>
      <c r="G31" s="16">
        <f>G32+G33+G35+G37+G38</f>
        <v>41491100</v>
      </c>
      <c r="H31" s="16">
        <f aca="true" t="shared" si="4" ref="H31:R31">H32+H33+H35+H37+H38</f>
        <v>41491100</v>
      </c>
      <c r="I31" s="16">
        <f t="shared" si="4"/>
        <v>30425400</v>
      </c>
      <c r="J31" s="16">
        <f t="shared" si="4"/>
        <v>2013200</v>
      </c>
      <c r="K31" s="16">
        <f t="shared" si="4"/>
        <v>0</v>
      </c>
      <c r="L31" s="16">
        <f t="shared" si="4"/>
        <v>783100</v>
      </c>
      <c r="M31" s="16">
        <f t="shared" si="4"/>
        <v>0</v>
      </c>
      <c r="N31" s="16">
        <f t="shared" si="4"/>
        <v>783100</v>
      </c>
      <c r="O31" s="16">
        <f t="shared" si="4"/>
        <v>57000</v>
      </c>
      <c r="P31" s="16">
        <f t="shared" si="4"/>
        <v>0</v>
      </c>
      <c r="Q31" s="16">
        <f t="shared" si="4"/>
        <v>0</v>
      </c>
      <c r="R31" s="16">
        <f t="shared" si="4"/>
        <v>42274200</v>
      </c>
      <c r="S31" s="1"/>
    </row>
    <row r="32" spans="1:19" ht="13.5" customHeight="1">
      <c r="A32" s="1"/>
      <c r="B32" s="7" t="s">
        <v>65</v>
      </c>
      <c r="C32" s="7" t="s">
        <v>66</v>
      </c>
      <c r="D32" s="7" t="s">
        <v>67</v>
      </c>
      <c r="E32" s="61" t="s">
        <v>68</v>
      </c>
      <c r="F32" s="61"/>
      <c r="G32" s="17">
        <v>4661000</v>
      </c>
      <c r="H32" s="17">
        <v>4661000</v>
      </c>
      <c r="I32" s="17">
        <v>3300000</v>
      </c>
      <c r="J32" s="17">
        <v>251000</v>
      </c>
      <c r="K32" s="17">
        <v>0</v>
      </c>
      <c r="L32" s="17">
        <v>185000</v>
      </c>
      <c r="M32" s="17"/>
      <c r="N32" s="17">
        <v>185000</v>
      </c>
      <c r="O32" s="17"/>
      <c r="P32" s="17"/>
      <c r="Q32" s="17"/>
      <c r="R32" s="16">
        <v>4846000</v>
      </c>
      <c r="S32" s="1"/>
    </row>
    <row r="33" spans="1:19" ht="21.75" customHeight="1">
      <c r="A33" s="1"/>
      <c r="B33" s="7"/>
      <c r="C33" s="8">
        <v>1020</v>
      </c>
      <c r="D33" s="8"/>
      <c r="E33" s="59" t="s">
        <v>69</v>
      </c>
      <c r="F33" s="59"/>
      <c r="G33" s="16">
        <f>G34</f>
        <v>9993200</v>
      </c>
      <c r="H33" s="16">
        <f aca="true" t="shared" si="5" ref="H33:R33">H34</f>
        <v>9993200</v>
      </c>
      <c r="I33" s="16">
        <f t="shared" si="5"/>
        <v>5200000</v>
      </c>
      <c r="J33" s="16">
        <f t="shared" si="5"/>
        <v>1757200</v>
      </c>
      <c r="K33" s="16">
        <f t="shared" si="5"/>
        <v>0</v>
      </c>
      <c r="L33" s="16">
        <f t="shared" si="5"/>
        <v>528100</v>
      </c>
      <c r="M33" s="16">
        <f t="shared" si="5"/>
        <v>0</v>
      </c>
      <c r="N33" s="16">
        <f t="shared" si="5"/>
        <v>528100</v>
      </c>
      <c r="O33" s="16">
        <f t="shared" si="5"/>
        <v>0</v>
      </c>
      <c r="P33" s="16">
        <f t="shared" si="5"/>
        <v>0</v>
      </c>
      <c r="Q33" s="16">
        <f t="shared" si="5"/>
        <v>0</v>
      </c>
      <c r="R33" s="16">
        <f t="shared" si="5"/>
        <v>10521300</v>
      </c>
      <c r="S33" s="1"/>
    </row>
    <row r="34" spans="1:19" ht="18" customHeight="1">
      <c r="A34" s="1"/>
      <c r="B34" s="7">
        <v>611021</v>
      </c>
      <c r="C34" s="7">
        <v>1021</v>
      </c>
      <c r="D34" s="12" t="s">
        <v>110</v>
      </c>
      <c r="E34" s="68" t="s">
        <v>109</v>
      </c>
      <c r="F34" s="61"/>
      <c r="G34" s="17">
        <v>9993200</v>
      </c>
      <c r="H34" s="17">
        <v>9993200</v>
      </c>
      <c r="I34" s="17">
        <v>5200000</v>
      </c>
      <c r="J34" s="17">
        <v>1757200</v>
      </c>
      <c r="K34" s="17">
        <v>0</v>
      </c>
      <c r="L34" s="17">
        <v>528100</v>
      </c>
      <c r="M34" s="17">
        <v>0</v>
      </c>
      <c r="N34" s="17">
        <v>528100</v>
      </c>
      <c r="O34" s="17">
        <v>0</v>
      </c>
      <c r="P34" s="17">
        <v>0</v>
      </c>
      <c r="Q34" s="17">
        <v>0</v>
      </c>
      <c r="R34" s="17">
        <v>10521300</v>
      </c>
      <c r="S34" s="1"/>
    </row>
    <row r="35" spans="1:19" s="10" customFormat="1" ht="18" customHeight="1">
      <c r="A35" s="9"/>
      <c r="B35" s="8"/>
      <c r="C35" s="8">
        <v>1030</v>
      </c>
      <c r="D35" s="13"/>
      <c r="E35" s="59" t="s">
        <v>70</v>
      </c>
      <c r="F35" s="59"/>
      <c r="G35" s="16">
        <f>G36</f>
        <v>24650600</v>
      </c>
      <c r="H35" s="16">
        <f aca="true" t="shared" si="6" ref="H35:R35">H36</f>
        <v>24650600</v>
      </c>
      <c r="I35" s="16">
        <f t="shared" si="6"/>
        <v>20205400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  <c r="O35" s="16">
        <f t="shared" si="6"/>
        <v>0</v>
      </c>
      <c r="P35" s="16">
        <f t="shared" si="6"/>
        <v>0</v>
      </c>
      <c r="Q35" s="16">
        <f t="shared" si="6"/>
        <v>0</v>
      </c>
      <c r="R35" s="16">
        <f t="shared" si="6"/>
        <v>24650600</v>
      </c>
      <c r="S35" s="9"/>
    </row>
    <row r="36" spans="1:19" ht="18" customHeight="1">
      <c r="A36" s="1"/>
      <c r="B36" s="7">
        <v>611031</v>
      </c>
      <c r="C36" s="7">
        <v>1031</v>
      </c>
      <c r="D36" s="12" t="s">
        <v>110</v>
      </c>
      <c r="E36" s="68" t="s">
        <v>109</v>
      </c>
      <c r="F36" s="61"/>
      <c r="G36" s="17">
        <v>24650600</v>
      </c>
      <c r="H36" s="17">
        <v>24650600</v>
      </c>
      <c r="I36" s="17">
        <v>20205400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24650600</v>
      </c>
      <c r="S36" s="1"/>
    </row>
    <row r="37" spans="1:19" ht="18" customHeight="1">
      <c r="A37" s="1"/>
      <c r="B37" s="7" t="s">
        <v>71</v>
      </c>
      <c r="C37" s="7" t="s">
        <v>72</v>
      </c>
      <c r="D37" s="7" t="s">
        <v>73</v>
      </c>
      <c r="E37" s="68" t="s">
        <v>117</v>
      </c>
      <c r="F37" s="61"/>
      <c r="G37" s="17">
        <v>1007300</v>
      </c>
      <c r="H37" s="17">
        <v>1007300</v>
      </c>
      <c r="I37" s="17">
        <v>820000</v>
      </c>
      <c r="J37" s="17">
        <v>4000</v>
      </c>
      <c r="K37" s="17">
        <v>0</v>
      </c>
      <c r="L37" s="17">
        <v>70000</v>
      </c>
      <c r="M37" s="17">
        <v>0</v>
      </c>
      <c r="N37" s="17">
        <v>70000</v>
      </c>
      <c r="O37" s="17">
        <v>57000</v>
      </c>
      <c r="P37" s="17">
        <v>0</v>
      </c>
      <c r="Q37" s="17">
        <v>0</v>
      </c>
      <c r="R37" s="16">
        <v>1077300</v>
      </c>
      <c r="S37" s="1"/>
    </row>
    <row r="38" spans="1:19" s="10" customFormat="1" ht="18" customHeight="1">
      <c r="A38" s="9"/>
      <c r="B38" s="8"/>
      <c r="C38" s="8">
        <v>1140</v>
      </c>
      <c r="D38" s="8"/>
      <c r="E38" s="65" t="s">
        <v>103</v>
      </c>
      <c r="F38" s="66"/>
      <c r="G38" s="16">
        <f>G39</f>
        <v>1179000</v>
      </c>
      <c r="H38" s="16">
        <f aca="true" t="shared" si="7" ref="H38:R38">H39</f>
        <v>1179000</v>
      </c>
      <c r="I38" s="16">
        <f t="shared" si="7"/>
        <v>900000</v>
      </c>
      <c r="J38" s="16">
        <f t="shared" si="7"/>
        <v>1000</v>
      </c>
      <c r="K38" s="16">
        <f t="shared" si="7"/>
        <v>0</v>
      </c>
      <c r="L38" s="16">
        <f t="shared" si="7"/>
        <v>0</v>
      </c>
      <c r="M38" s="16">
        <f t="shared" si="7"/>
        <v>0</v>
      </c>
      <c r="N38" s="16">
        <f t="shared" si="7"/>
        <v>0</v>
      </c>
      <c r="O38" s="16">
        <f t="shared" si="7"/>
        <v>0</v>
      </c>
      <c r="P38" s="16">
        <f t="shared" si="7"/>
        <v>0</v>
      </c>
      <c r="Q38" s="16">
        <f t="shared" si="7"/>
        <v>0</v>
      </c>
      <c r="R38" s="16">
        <f t="shared" si="7"/>
        <v>1179000</v>
      </c>
      <c r="S38" s="9"/>
    </row>
    <row r="39" spans="1:19" ht="18" customHeight="1">
      <c r="A39" s="1"/>
      <c r="B39" s="7" t="s">
        <v>74</v>
      </c>
      <c r="C39" s="7" t="s">
        <v>75</v>
      </c>
      <c r="D39" s="7" t="s">
        <v>76</v>
      </c>
      <c r="E39" s="61" t="s">
        <v>77</v>
      </c>
      <c r="F39" s="61"/>
      <c r="G39" s="17">
        <v>1179000</v>
      </c>
      <c r="H39" s="17">
        <v>1179000</v>
      </c>
      <c r="I39" s="17">
        <v>900000</v>
      </c>
      <c r="J39" s="17">
        <v>1000</v>
      </c>
      <c r="K39" s="17"/>
      <c r="L39" s="17"/>
      <c r="M39" s="17"/>
      <c r="N39" s="17"/>
      <c r="O39" s="17"/>
      <c r="P39" s="17"/>
      <c r="Q39" s="17"/>
      <c r="R39" s="17">
        <v>1179000</v>
      </c>
      <c r="S39" s="1"/>
    </row>
    <row r="40" spans="1:19" ht="13.5" customHeight="1">
      <c r="A40" s="1"/>
      <c r="B40" s="5" t="s">
        <v>1</v>
      </c>
      <c r="C40" s="5" t="s">
        <v>78</v>
      </c>
      <c r="D40" s="6" t="s">
        <v>1</v>
      </c>
      <c r="E40" s="60" t="s">
        <v>79</v>
      </c>
      <c r="F40" s="60"/>
      <c r="G40" s="16">
        <f>G41+G42+G43+G44</f>
        <v>2217500</v>
      </c>
      <c r="H40" s="16">
        <f aca="true" t="shared" si="8" ref="H40:Q40">H41+H42+H43+H44</f>
        <v>2217500</v>
      </c>
      <c r="I40" s="16">
        <f t="shared" si="8"/>
        <v>1443000</v>
      </c>
      <c r="J40" s="16">
        <f t="shared" si="8"/>
        <v>49300</v>
      </c>
      <c r="K40" s="16">
        <f t="shared" si="8"/>
        <v>0</v>
      </c>
      <c r="L40" s="16">
        <f t="shared" si="8"/>
        <v>20000</v>
      </c>
      <c r="M40" s="16">
        <f t="shared" si="8"/>
        <v>0</v>
      </c>
      <c r="N40" s="16">
        <f t="shared" si="8"/>
        <v>20000</v>
      </c>
      <c r="O40" s="16">
        <f t="shared" si="8"/>
        <v>0</v>
      </c>
      <c r="P40" s="16">
        <f t="shared" si="8"/>
        <v>0</v>
      </c>
      <c r="Q40" s="16">
        <f t="shared" si="8"/>
        <v>0</v>
      </c>
      <c r="R40" s="16">
        <f>R41+R42+R43+R44</f>
        <v>2237500</v>
      </c>
      <c r="S40" s="1"/>
    </row>
    <row r="41" spans="1:19" ht="15" customHeight="1">
      <c r="A41" s="1"/>
      <c r="B41" s="7" t="s">
        <v>80</v>
      </c>
      <c r="C41" s="7" t="s">
        <v>81</v>
      </c>
      <c r="D41" s="7" t="s">
        <v>82</v>
      </c>
      <c r="E41" s="61" t="s">
        <v>83</v>
      </c>
      <c r="F41" s="61"/>
      <c r="G41" s="17">
        <v>647300</v>
      </c>
      <c r="H41" s="17">
        <v>647300</v>
      </c>
      <c r="I41" s="17">
        <v>500000</v>
      </c>
      <c r="J41" s="17">
        <v>2300</v>
      </c>
      <c r="K41" s="17"/>
      <c r="L41" s="17"/>
      <c r="M41" s="17"/>
      <c r="N41" s="17"/>
      <c r="O41" s="17"/>
      <c r="P41" s="17"/>
      <c r="Q41" s="17"/>
      <c r="R41" s="16">
        <v>647300</v>
      </c>
      <c r="S41" s="1"/>
    </row>
    <row r="42" spans="1:19" ht="16.5" customHeight="1">
      <c r="A42" s="1"/>
      <c r="B42" s="7" t="s">
        <v>84</v>
      </c>
      <c r="C42" s="7" t="s">
        <v>85</v>
      </c>
      <c r="D42" s="7" t="s">
        <v>82</v>
      </c>
      <c r="E42" s="61" t="s">
        <v>86</v>
      </c>
      <c r="F42" s="61"/>
      <c r="G42" s="17">
        <v>57200</v>
      </c>
      <c r="H42" s="17">
        <v>57200</v>
      </c>
      <c r="I42" s="17">
        <v>43000</v>
      </c>
      <c r="J42" s="17">
        <v>2000</v>
      </c>
      <c r="K42" s="17"/>
      <c r="L42" s="17"/>
      <c r="M42" s="17"/>
      <c r="N42" s="17"/>
      <c r="O42" s="17"/>
      <c r="P42" s="17"/>
      <c r="Q42" s="17"/>
      <c r="R42" s="16">
        <v>57200</v>
      </c>
      <c r="S42" s="1"/>
    </row>
    <row r="43" spans="1:19" ht="25.5" customHeight="1">
      <c r="A43" s="1"/>
      <c r="B43" s="7" t="s">
        <v>87</v>
      </c>
      <c r="C43" s="7" t="s">
        <v>88</v>
      </c>
      <c r="D43" s="7" t="s">
        <v>89</v>
      </c>
      <c r="E43" s="61" t="s">
        <v>90</v>
      </c>
      <c r="F43" s="61"/>
      <c r="G43" s="17">
        <v>1403000</v>
      </c>
      <c r="H43" s="17">
        <v>1403000</v>
      </c>
      <c r="I43" s="17">
        <v>900000</v>
      </c>
      <c r="J43" s="17">
        <v>45000</v>
      </c>
      <c r="K43" s="17"/>
      <c r="L43" s="17">
        <v>20000</v>
      </c>
      <c r="M43" s="17"/>
      <c r="N43" s="17">
        <v>20000</v>
      </c>
      <c r="O43" s="17"/>
      <c r="P43" s="17"/>
      <c r="Q43" s="17"/>
      <c r="R43" s="16">
        <v>1423000</v>
      </c>
      <c r="S43" s="1"/>
    </row>
    <row r="44" spans="1:19" ht="13.5" customHeight="1">
      <c r="A44" s="1"/>
      <c r="B44" s="12" t="s">
        <v>118</v>
      </c>
      <c r="C44" s="7">
        <v>4082</v>
      </c>
      <c r="D44" s="11" t="s">
        <v>139</v>
      </c>
      <c r="E44" s="82" t="s">
        <v>119</v>
      </c>
      <c r="F44" s="83"/>
      <c r="G44" s="17">
        <v>110000</v>
      </c>
      <c r="H44" s="17">
        <v>110000</v>
      </c>
      <c r="I44" s="17"/>
      <c r="J44" s="17"/>
      <c r="K44" s="17"/>
      <c r="L44" s="17"/>
      <c r="M44" s="17"/>
      <c r="N44" s="17"/>
      <c r="O44" s="17"/>
      <c r="P44" s="17"/>
      <c r="Q44" s="17"/>
      <c r="R44" s="16">
        <v>110000</v>
      </c>
      <c r="S44" s="1"/>
    </row>
    <row r="45" spans="1:19" s="31" customFormat="1" ht="20.25" customHeight="1">
      <c r="A45" s="27"/>
      <c r="B45" s="33"/>
      <c r="C45" s="28">
        <v>3000</v>
      </c>
      <c r="D45" s="32"/>
      <c r="E45" s="67" t="s">
        <v>46</v>
      </c>
      <c r="F45" s="67"/>
      <c r="G45" s="30">
        <f>G46+G48+G50+G52+G53</f>
        <v>2615400</v>
      </c>
      <c r="H45" s="30">
        <f aca="true" t="shared" si="9" ref="H45:R45">H46+H48+H50+H52+H53</f>
        <v>2615400</v>
      </c>
      <c r="I45" s="30">
        <f t="shared" si="9"/>
        <v>1800330</v>
      </c>
      <c r="J45" s="30">
        <f t="shared" si="9"/>
        <v>6000</v>
      </c>
      <c r="K45" s="30">
        <f t="shared" si="9"/>
        <v>0</v>
      </c>
      <c r="L45" s="30">
        <f t="shared" si="9"/>
        <v>0</v>
      </c>
      <c r="M45" s="30">
        <f t="shared" si="9"/>
        <v>0</v>
      </c>
      <c r="N45" s="30">
        <f t="shared" si="9"/>
        <v>0</v>
      </c>
      <c r="O45" s="30">
        <f t="shared" si="9"/>
        <v>0</v>
      </c>
      <c r="P45" s="30">
        <f t="shared" si="9"/>
        <v>0</v>
      </c>
      <c r="Q45" s="30">
        <f t="shared" si="9"/>
        <v>0</v>
      </c>
      <c r="R45" s="30">
        <f t="shared" si="9"/>
        <v>2615400</v>
      </c>
      <c r="S45" s="27"/>
    </row>
    <row r="46" spans="1:19" ht="13.5" customHeight="1">
      <c r="A46" s="1"/>
      <c r="B46" s="5" t="s">
        <v>1</v>
      </c>
      <c r="C46" s="5" t="s">
        <v>40</v>
      </c>
      <c r="D46" s="36" t="s">
        <v>1</v>
      </c>
      <c r="E46" s="60" t="s">
        <v>41</v>
      </c>
      <c r="F46" s="60"/>
      <c r="G46" s="16">
        <f>G47</f>
        <v>525400</v>
      </c>
      <c r="H46" s="16">
        <f aca="true" t="shared" si="10" ref="H46:R46">H47</f>
        <v>525400</v>
      </c>
      <c r="I46" s="16">
        <f t="shared" si="10"/>
        <v>400330</v>
      </c>
      <c r="J46" s="16">
        <f t="shared" si="10"/>
        <v>4000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525400</v>
      </c>
      <c r="S46" s="1"/>
    </row>
    <row r="47" spans="1:19" ht="25.5" customHeight="1">
      <c r="A47" s="1"/>
      <c r="B47" s="12" t="s">
        <v>120</v>
      </c>
      <c r="C47" s="7" t="s">
        <v>61</v>
      </c>
      <c r="D47" s="11" t="s">
        <v>44</v>
      </c>
      <c r="E47" s="61" t="s">
        <v>62</v>
      </c>
      <c r="F47" s="61"/>
      <c r="G47" s="17">
        <v>525400</v>
      </c>
      <c r="H47" s="17">
        <v>525400</v>
      </c>
      <c r="I47" s="17">
        <v>400330</v>
      </c>
      <c r="J47" s="17">
        <v>4000</v>
      </c>
      <c r="K47" s="17"/>
      <c r="L47" s="17"/>
      <c r="M47" s="17"/>
      <c r="N47" s="17"/>
      <c r="O47" s="17"/>
      <c r="P47" s="17"/>
      <c r="Q47" s="17"/>
      <c r="R47" s="16">
        <v>525400</v>
      </c>
      <c r="S47" s="1"/>
    </row>
    <row r="48" spans="1:19" ht="25.5" customHeight="1">
      <c r="A48" s="1"/>
      <c r="B48" s="12"/>
      <c r="C48" s="5">
        <v>2150</v>
      </c>
      <c r="D48" s="37"/>
      <c r="E48" s="90" t="s">
        <v>134</v>
      </c>
      <c r="F48" s="85"/>
      <c r="G48" s="16">
        <f>G49</f>
        <v>120000</v>
      </c>
      <c r="H48" s="16">
        <f aca="true" t="shared" si="11" ref="H48:R48">H49</f>
        <v>120000</v>
      </c>
      <c r="I48" s="16">
        <f t="shared" si="11"/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6">
        <f t="shared" si="11"/>
        <v>0</v>
      </c>
      <c r="N48" s="16">
        <f t="shared" si="11"/>
        <v>0</v>
      </c>
      <c r="O48" s="16">
        <f t="shared" si="11"/>
        <v>0</v>
      </c>
      <c r="P48" s="16">
        <f t="shared" si="11"/>
        <v>0</v>
      </c>
      <c r="Q48" s="16">
        <f t="shared" si="11"/>
        <v>0</v>
      </c>
      <c r="R48" s="16">
        <f t="shared" si="11"/>
        <v>120000</v>
      </c>
      <c r="S48" s="1"/>
    </row>
    <row r="49" spans="1:19" ht="19.5" customHeight="1">
      <c r="A49" s="1"/>
      <c r="B49" s="12" t="s">
        <v>121</v>
      </c>
      <c r="C49" s="7">
        <v>2152</v>
      </c>
      <c r="D49" s="11" t="s">
        <v>140</v>
      </c>
      <c r="E49" s="70" t="s">
        <v>122</v>
      </c>
      <c r="F49" s="71"/>
      <c r="G49" s="17">
        <v>120000</v>
      </c>
      <c r="H49" s="17">
        <v>120000</v>
      </c>
      <c r="I49" s="17"/>
      <c r="J49" s="17"/>
      <c r="K49" s="17"/>
      <c r="L49" s="17"/>
      <c r="M49" s="17"/>
      <c r="N49" s="17"/>
      <c r="O49" s="17"/>
      <c r="P49" s="17"/>
      <c r="Q49" s="17"/>
      <c r="R49" s="16">
        <v>120000</v>
      </c>
      <c r="S49" s="1"/>
    </row>
    <row r="50" spans="1:19" ht="45.75" customHeight="1">
      <c r="A50" s="1"/>
      <c r="B50" s="25"/>
      <c r="C50" s="25" t="s">
        <v>128</v>
      </c>
      <c r="D50" s="26"/>
      <c r="E50" s="91" t="s">
        <v>129</v>
      </c>
      <c r="F50" s="92"/>
      <c r="G50" s="16">
        <v>5000</v>
      </c>
      <c r="H50" s="16">
        <v>5000</v>
      </c>
      <c r="I50" s="16"/>
      <c r="J50" s="16"/>
      <c r="K50" s="16"/>
      <c r="L50" s="16"/>
      <c r="M50" s="16"/>
      <c r="N50" s="16"/>
      <c r="O50" s="16"/>
      <c r="P50" s="16"/>
      <c r="Q50" s="16"/>
      <c r="R50" s="16">
        <v>5000</v>
      </c>
      <c r="S50" s="1"/>
    </row>
    <row r="51" spans="1:19" ht="27.75" customHeight="1">
      <c r="A51" s="1"/>
      <c r="B51" s="12" t="s">
        <v>123</v>
      </c>
      <c r="C51" s="7">
        <v>3035</v>
      </c>
      <c r="D51" s="7">
        <v>1070</v>
      </c>
      <c r="E51" s="93" t="s">
        <v>127</v>
      </c>
      <c r="F51" s="94"/>
      <c r="G51" s="17">
        <v>5000</v>
      </c>
      <c r="H51" s="17">
        <v>5000</v>
      </c>
      <c r="I51" s="17"/>
      <c r="J51" s="17"/>
      <c r="K51" s="17"/>
      <c r="L51" s="17"/>
      <c r="M51" s="17"/>
      <c r="N51" s="17"/>
      <c r="O51" s="17"/>
      <c r="P51" s="17"/>
      <c r="Q51" s="17"/>
      <c r="R51" s="16">
        <v>5000</v>
      </c>
      <c r="S51" s="1"/>
    </row>
    <row r="52" spans="1:19" ht="58.5" customHeight="1">
      <c r="A52" s="1"/>
      <c r="B52" s="12" t="s">
        <v>124</v>
      </c>
      <c r="C52" s="7">
        <v>3160</v>
      </c>
      <c r="D52" s="7">
        <v>1010</v>
      </c>
      <c r="E52" s="95" t="s">
        <v>137</v>
      </c>
      <c r="F52" s="95"/>
      <c r="G52" s="17">
        <v>60000</v>
      </c>
      <c r="H52" s="17">
        <v>60000</v>
      </c>
      <c r="I52" s="17"/>
      <c r="J52" s="17"/>
      <c r="K52" s="17"/>
      <c r="L52" s="17"/>
      <c r="M52" s="17"/>
      <c r="N52" s="17"/>
      <c r="O52" s="17"/>
      <c r="P52" s="17"/>
      <c r="Q52" s="17"/>
      <c r="R52" s="16">
        <v>60000</v>
      </c>
      <c r="S52" s="1"/>
    </row>
    <row r="53" spans="1:20" ht="13.5" customHeight="1">
      <c r="A53" s="1"/>
      <c r="B53" s="12"/>
      <c r="C53" s="7">
        <v>3240</v>
      </c>
      <c r="D53" s="7"/>
      <c r="E53" s="65" t="s">
        <v>102</v>
      </c>
      <c r="F53" s="85"/>
      <c r="G53" s="16">
        <f>G54+G55</f>
        <v>1905000</v>
      </c>
      <c r="H53" s="16">
        <f aca="true" t="shared" si="12" ref="H53:T53">H54+H55</f>
        <v>1905000</v>
      </c>
      <c r="I53" s="16">
        <f t="shared" si="12"/>
        <v>1400000</v>
      </c>
      <c r="J53" s="16">
        <f t="shared" si="12"/>
        <v>2000</v>
      </c>
      <c r="K53" s="16">
        <f t="shared" si="12"/>
        <v>0</v>
      </c>
      <c r="L53" s="16">
        <f t="shared" si="12"/>
        <v>0</v>
      </c>
      <c r="M53" s="16">
        <f t="shared" si="12"/>
        <v>0</v>
      </c>
      <c r="N53" s="16">
        <f t="shared" si="12"/>
        <v>0</v>
      </c>
      <c r="O53" s="16">
        <f t="shared" si="12"/>
        <v>0</v>
      </c>
      <c r="P53" s="16">
        <f t="shared" si="12"/>
        <v>0</v>
      </c>
      <c r="Q53" s="16">
        <f t="shared" si="12"/>
        <v>0</v>
      </c>
      <c r="R53" s="16">
        <f t="shared" si="12"/>
        <v>1905000</v>
      </c>
      <c r="S53" s="16">
        <f t="shared" si="12"/>
        <v>0</v>
      </c>
      <c r="T53" s="16">
        <f t="shared" si="12"/>
        <v>0</v>
      </c>
    </row>
    <row r="54" spans="1:19" ht="27.75" customHeight="1">
      <c r="A54" s="1"/>
      <c r="B54" s="12" t="s">
        <v>125</v>
      </c>
      <c r="C54" s="7">
        <v>3241</v>
      </c>
      <c r="D54" s="7">
        <v>1090</v>
      </c>
      <c r="E54" s="84" t="s">
        <v>135</v>
      </c>
      <c r="F54" s="71"/>
      <c r="G54" s="17">
        <v>1795000</v>
      </c>
      <c r="H54" s="17">
        <v>1795000</v>
      </c>
      <c r="I54" s="17">
        <v>1400000</v>
      </c>
      <c r="J54" s="17">
        <v>2000</v>
      </c>
      <c r="K54" s="17"/>
      <c r="L54" s="17"/>
      <c r="M54" s="17"/>
      <c r="N54" s="17"/>
      <c r="O54" s="17"/>
      <c r="P54" s="17"/>
      <c r="Q54" s="17"/>
      <c r="R54" s="16">
        <v>1795000</v>
      </c>
      <c r="S54" s="1"/>
    </row>
    <row r="55" spans="1:19" ht="22.5" customHeight="1">
      <c r="A55" s="1"/>
      <c r="B55" s="12" t="s">
        <v>126</v>
      </c>
      <c r="C55" s="7">
        <v>3242</v>
      </c>
      <c r="D55" s="7">
        <v>1090</v>
      </c>
      <c r="E55" s="84" t="s">
        <v>47</v>
      </c>
      <c r="F55" s="71"/>
      <c r="G55" s="17">
        <v>110000</v>
      </c>
      <c r="H55" s="17">
        <v>110000</v>
      </c>
      <c r="I55" s="17"/>
      <c r="J55" s="17"/>
      <c r="K55" s="17"/>
      <c r="L55" s="17"/>
      <c r="M55" s="17"/>
      <c r="N55" s="17"/>
      <c r="O55" s="17"/>
      <c r="P55" s="17"/>
      <c r="Q55" s="17"/>
      <c r="R55" s="16">
        <v>110000</v>
      </c>
      <c r="S55" s="1"/>
    </row>
    <row r="56" spans="1:19" s="31" customFormat="1" ht="22.5" customHeight="1">
      <c r="A56" s="27"/>
      <c r="B56" s="32"/>
      <c r="C56" s="28">
        <v>3110</v>
      </c>
      <c r="D56" s="33"/>
      <c r="E56" s="96" t="s">
        <v>136</v>
      </c>
      <c r="F56" s="97"/>
      <c r="G56" s="34">
        <f>G57+G59</f>
        <v>303200</v>
      </c>
      <c r="H56" s="34">
        <f aca="true" t="shared" si="13" ref="H56:R56">H57+H59</f>
        <v>303200</v>
      </c>
      <c r="I56" s="34">
        <f t="shared" si="13"/>
        <v>200000</v>
      </c>
      <c r="J56" s="34">
        <f t="shared" si="13"/>
        <v>3000</v>
      </c>
      <c r="K56" s="34">
        <f t="shared" si="13"/>
        <v>0</v>
      </c>
      <c r="L56" s="34">
        <f t="shared" si="13"/>
        <v>0</v>
      </c>
      <c r="M56" s="34">
        <f t="shared" si="13"/>
        <v>0</v>
      </c>
      <c r="N56" s="34">
        <f t="shared" si="13"/>
        <v>0</v>
      </c>
      <c r="O56" s="34">
        <f t="shared" si="13"/>
        <v>0</v>
      </c>
      <c r="P56" s="34">
        <f t="shared" si="13"/>
        <v>0</v>
      </c>
      <c r="Q56" s="34">
        <f t="shared" si="13"/>
        <v>0</v>
      </c>
      <c r="R56" s="34">
        <f t="shared" si="13"/>
        <v>303200</v>
      </c>
      <c r="S56" s="27"/>
    </row>
    <row r="57" spans="1:19" ht="15" customHeight="1">
      <c r="A57" s="1"/>
      <c r="B57" s="5" t="s">
        <v>1</v>
      </c>
      <c r="C57" s="5" t="s">
        <v>40</v>
      </c>
      <c r="D57" s="6" t="s">
        <v>1</v>
      </c>
      <c r="E57" s="60" t="s">
        <v>41</v>
      </c>
      <c r="F57" s="60"/>
      <c r="G57" s="21">
        <v>283000</v>
      </c>
      <c r="H57" s="21">
        <v>283000</v>
      </c>
      <c r="I57" s="21">
        <v>200000</v>
      </c>
      <c r="J57" s="21">
        <v>3000</v>
      </c>
      <c r="K57" s="21"/>
      <c r="L57" s="21"/>
      <c r="M57" s="21"/>
      <c r="N57" s="21"/>
      <c r="O57" s="21"/>
      <c r="P57" s="21"/>
      <c r="Q57" s="21"/>
      <c r="R57" s="21">
        <v>283000</v>
      </c>
      <c r="S57" s="1"/>
    </row>
    <row r="58" spans="1:19" ht="25.5" customHeight="1">
      <c r="A58" s="1"/>
      <c r="B58" s="12" t="s">
        <v>133</v>
      </c>
      <c r="C58" s="7" t="s">
        <v>61</v>
      </c>
      <c r="D58" s="7" t="s">
        <v>44</v>
      </c>
      <c r="E58" s="61" t="s">
        <v>62</v>
      </c>
      <c r="F58" s="61"/>
      <c r="G58" s="20">
        <v>283000</v>
      </c>
      <c r="H58" s="20">
        <v>283000</v>
      </c>
      <c r="I58" s="20">
        <v>200000</v>
      </c>
      <c r="J58" s="20">
        <v>3000</v>
      </c>
      <c r="K58" s="20"/>
      <c r="L58" s="20"/>
      <c r="M58" s="20"/>
      <c r="N58" s="20"/>
      <c r="O58" s="20"/>
      <c r="P58" s="20"/>
      <c r="Q58" s="20"/>
      <c r="R58" s="21">
        <v>283000</v>
      </c>
      <c r="S58" s="1"/>
    </row>
    <row r="59" spans="1:19" ht="18.75" customHeight="1">
      <c r="A59" s="1"/>
      <c r="B59" s="14"/>
      <c r="C59" s="26">
        <v>3120</v>
      </c>
      <c r="D59" s="15"/>
      <c r="E59" s="69" t="s">
        <v>130</v>
      </c>
      <c r="F59" s="69"/>
      <c r="G59" s="24">
        <v>20200</v>
      </c>
      <c r="H59" s="24">
        <v>20200</v>
      </c>
      <c r="I59" s="24"/>
      <c r="J59" s="24"/>
      <c r="K59" s="24"/>
      <c r="L59" s="24"/>
      <c r="M59" s="24"/>
      <c r="N59" s="24"/>
      <c r="O59" s="24"/>
      <c r="P59" s="24"/>
      <c r="Q59" s="24"/>
      <c r="R59" s="23">
        <v>20200</v>
      </c>
      <c r="S59" s="1"/>
    </row>
    <row r="60" spans="1:19" ht="12.75" customHeight="1">
      <c r="A60" s="1"/>
      <c r="B60" s="14" t="s">
        <v>131</v>
      </c>
      <c r="C60" s="15">
        <v>3123</v>
      </c>
      <c r="D60" s="15">
        <v>1040</v>
      </c>
      <c r="E60" s="86" t="s">
        <v>132</v>
      </c>
      <c r="F60" s="87"/>
      <c r="G60" s="22">
        <v>20200</v>
      </c>
      <c r="H60" s="22">
        <v>20200</v>
      </c>
      <c r="I60" s="22"/>
      <c r="J60" s="22"/>
      <c r="K60" s="22"/>
      <c r="L60" s="22"/>
      <c r="M60" s="22"/>
      <c r="N60" s="22"/>
      <c r="O60" s="22"/>
      <c r="P60" s="22"/>
      <c r="Q60" s="22"/>
      <c r="R60" s="23">
        <v>20200</v>
      </c>
      <c r="S60" s="1"/>
    </row>
    <row r="61" spans="1:19" s="31" customFormat="1" ht="30" customHeight="1">
      <c r="A61" s="27"/>
      <c r="B61" s="28" t="s">
        <v>91</v>
      </c>
      <c r="C61" s="28" t="s">
        <v>1</v>
      </c>
      <c r="D61" s="29" t="s">
        <v>1</v>
      </c>
      <c r="E61" s="67" t="s">
        <v>92</v>
      </c>
      <c r="F61" s="67"/>
      <c r="G61" s="30">
        <f>G62+G65</f>
        <v>630100</v>
      </c>
      <c r="H61" s="30">
        <f aca="true" t="shared" si="14" ref="H61:R61">H62+H65</f>
        <v>458100</v>
      </c>
      <c r="I61" s="30">
        <f t="shared" si="14"/>
        <v>350000</v>
      </c>
      <c r="J61" s="30">
        <f t="shared" si="14"/>
        <v>2000</v>
      </c>
      <c r="K61" s="30">
        <f t="shared" si="14"/>
        <v>0</v>
      </c>
      <c r="L61" s="30">
        <f t="shared" si="14"/>
        <v>0</v>
      </c>
      <c r="M61" s="30">
        <f t="shared" si="14"/>
        <v>0</v>
      </c>
      <c r="N61" s="30">
        <f t="shared" si="14"/>
        <v>0</v>
      </c>
      <c r="O61" s="30">
        <f t="shared" si="14"/>
        <v>0</v>
      </c>
      <c r="P61" s="30">
        <f t="shared" si="14"/>
        <v>0</v>
      </c>
      <c r="Q61" s="30">
        <f t="shared" si="14"/>
        <v>0</v>
      </c>
      <c r="R61" s="30">
        <f t="shared" si="14"/>
        <v>630100</v>
      </c>
      <c r="S61" s="27"/>
    </row>
    <row r="62" spans="1:19" ht="29.25" customHeight="1">
      <c r="A62" s="1"/>
      <c r="B62" s="5" t="s">
        <v>93</v>
      </c>
      <c r="C62" s="5" t="s">
        <v>1</v>
      </c>
      <c r="D62" s="6" t="s">
        <v>1</v>
      </c>
      <c r="E62" s="60" t="s">
        <v>92</v>
      </c>
      <c r="F62" s="60"/>
      <c r="G62" s="16">
        <f>G63</f>
        <v>458100</v>
      </c>
      <c r="H62" s="16">
        <f aca="true" t="shared" si="15" ref="H62:R62">H63</f>
        <v>458100</v>
      </c>
      <c r="I62" s="16">
        <f t="shared" si="15"/>
        <v>350000</v>
      </c>
      <c r="J62" s="16">
        <f t="shared" si="15"/>
        <v>2000</v>
      </c>
      <c r="K62" s="16">
        <f t="shared" si="15"/>
        <v>0</v>
      </c>
      <c r="L62" s="16">
        <f t="shared" si="15"/>
        <v>0</v>
      </c>
      <c r="M62" s="16">
        <f t="shared" si="15"/>
        <v>0</v>
      </c>
      <c r="N62" s="16">
        <f t="shared" si="15"/>
        <v>0</v>
      </c>
      <c r="O62" s="16">
        <f t="shared" si="15"/>
        <v>0</v>
      </c>
      <c r="P62" s="16">
        <f t="shared" si="15"/>
        <v>0</v>
      </c>
      <c r="Q62" s="16">
        <f t="shared" si="15"/>
        <v>0</v>
      </c>
      <c r="R62" s="16">
        <f t="shared" si="15"/>
        <v>458100</v>
      </c>
      <c r="S62" s="1"/>
    </row>
    <row r="63" spans="1:19" ht="13.5" customHeight="1">
      <c r="A63" s="1"/>
      <c r="B63" s="5" t="s">
        <v>1</v>
      </c>
      <c r="C63" s="5" t="s">
        <v>40</v>
      </c>
      <c r="D63" s="6" t="s">
        <v>1</v>
      </c>
      <c r="E63" s="60" t="s">
        <v>41</v>
      </c>
      <c r="F63" s="60"/>
      <c r="G63" s="16">
        <v>458100</v>
      </c>
      <c r="H63" s="16">
        <v>458100</v>
      </c>
      <c r="I63" s="16">
        <v>350000</v>
      </c>
      <c r="J63" s="16">
        <v>2000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458100</v>
      </c>
      <c r="S63" s="1"/>
    </row>
    <row r="64" spans="1:19" ht="25.5" customHeight="1">
      <c r="A64" s="1"/>
      <c r="B64" s="7" t="s">
        <v>94</v>
      </c>
      <c r="C64" s="7" t="s">
        <v>61</v>
      </c>
      <c r="D64" s="7" t="s">
        <v>44</v>
      </c>
      <c r="E64" s="61" t="s">
        <v>62</v>
      </c>
      <c r="F64" s="61"/>
      <c r="G64" s="17">
        <v>458100</v>
      </c>
      <c r="H64" s="17">
        <v>458100</v>
      </c>
      <c r="I64" s="17">
        <v>350000</v>
      </c>
      <c r="J64" s="17">
        <v>2000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6">
        <v>458100</v>
      </c>
      <c r="S64" s="1"/>
    </row>
    <row r="65" spans="1:19" ht="14.25" customHeight="1">
      <c r="A65" s="1"/>
      <c r="B65" s="7"/>
      <c r="C65" s="5" t="s">
        <v>54</v>
      </c>
      <c r="D65" s="6" t="s">
        <v>1</v>
      </c>
      <c r="E65" s="60" t="s">
        <v>55</v>
      </c>
      <c r="F65" s="60"/>
      <c r="G65" s="16">
        <v>172000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172000</v>
      </c>
      <c r="S65" s="1"/>
    </row>
    <row r="66" spans="1:19" ht="14.25" customHeight="1">
      <c r="A66" s="1"/>
      <c r="B66" s="7">
        <v>3718710</v>
      </c>
      <c r="C66" s="7">
        <v>8710</v>
      </c>
      <c r="D66" s="12" t="s">
        <v>108</v>
      </c>
      <c r="E66" s="61" t="s">
        <v>56</v>
      </c>
      <c r="F66" s="61"/>
      <c r="G66" s="17">
        <v>172000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6">
        <v>172000</v>
      </c>
      <c r="S66" s="1"/>
    </row>
    <row r="67" spans="1:19" ht="15.75" customHeight="1">
      <c r="A67" s="1"/>
      <c r="B67" s="6" t="s">
        <v>95</v>
      </c>
      <c r="C67" s="6" t="s">
        <v>95</v>
      </c>
      <c r="D67" s="6" t="s">
        <v>95</v>
      </c>
      <c r="E67" s="62" t="s">
        <v>96</v>
      </c>
      <c r="F67" s="62"/>
      <c r="G67" s="16">
        <f>G61+G56+G45+G27+G14</f>
        <v>57855500</v>
      </c>
      <c r="H67" s="16">
        <f aca="true" t="shared" si="16" ref="H67:Q67">H61+H56+H45+H27+H14</f>
        <v>57183500</v>
      </c>
      <c r="I67" s="16">
        <f t="shared" si="16"/>
        <v>40188730</v>
      </c>
      <c r="J67" s="16">
        <f t="shared" si="16"/>
        <v>3429400</v>
      </c>
      <c r="K67" s="16">
        <f t="shared" si="16"/>
        <v>0</v>
      </c>
      <c r="L67" s="16">
        <f t="shared" si="16"/>
        <v>1016100</v>
      </c>
      <c r="M67" s="16">
        <f t="shared" si="16"/>
        <v>0</v>
      </c>
      <c r="N67" s="16">
        <f t="shared" si="16"/>
        <v>1016100</v>
      </c>
      <c r="O67" s="16">
        <f t="shared" si="16"/>
        <v>57000</v>
      </c>
      <c r="P67" s="16">
        <f t="shared" si="16"/>
        <v>0</v>
      </c>
      <c r="Q67" s="16">
        <f t="shared" si="16"/>
        <v>0</v>
      </c>
      <c r="R67" s="16">
        <f>R61+R56+R45+R27+R14</f>
        <v>58871600</v>
      </c>
      <c r="S67" s="1"/>
    </row>
    <row r="68" spans="1:19" ht="43.5" customHeight="1">
      <c r="A68" s="1"/>
      <c r="B68" s="1"/>
      <c r="C68" s="1"/>
      <c r="D68" s="63" t="s">
        <v>97</v>
      </c>
      <c r="E68" s="64"/>
      <c r="F68" s="64"/>
      <c r="G68" s="64"/>
      <c r="H68" s="64"/>
      <c r="I68" s="64"/>
      <c r="J68" s="1"/>
      <c r="K68" s="64" t="s">
        <v>138</v>
      </c>
      <c r="L68" s="63"/>
      <c r="M68" s="63"/>
      <c r="N68" s="63"/>
      <c r="O68" s="63"/>
      <c r="P68" s="63"/>
      <c r="Q68" s="1"/>
      <c r="R68" s="1"/>
      <c r="S68" s="1"/>
    </row>
  </sheetData>
  <sheetProtection/>
  <mergeCells count="81">
    <mergeCell ref="E60:F60"/>
    <mergeCell ref="E21:F21"/>
    <mergeCell ref="E22:F22"/>
    <mergeCell ref="E20:F20"/>
    <mergeCell ref="E48:F48"/>
    <mergeCell ref="E49:F49"/>
    <mergeCell ref="E50:F50"/>
    <mergeCell ref="E51:F51"/>
    <mergeCell ref="E52:F52"/>
    <mergeCell ref="E56:F56"/>
    <mergeCell ref="E65:F65"/>
    <mergeCell ref="E66:F66"/>
    <mergeCell ref="E45:F45"/>
    <mergeCell ref="E46:F46"/>
    <mergeCell ref="E47:F47"/>
    <mergeCell ref="E44:F44"/>
    <mergeCell ref="E54:F54"/>
    <mergeCell ref="E55:F55"/>
    <mergeCell ref="E58:F58"/>
    <mergeCell ref="E53:F53"/>
    <mergeCell ref="N3:R3"/>
    <mergeCell ref="N4:R4"/>
    <mergeCell ref="B5:R5"/>
    <mergeCell ref="B6:R6"/>
    <mergeCell ref="Q1:R1"/>
    <mergeCell ref="P2:R2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5:F25"/>
    <mergeCell ref="E26:F26"/>
    <mergeCell ref="E23:F23"/>
    <mergeCell ref="E24:F24"/>
    <mergeCell ref="E33:F33"/>
    <mergeCell ref="E27:F27"/>
    <mergeCell ref="E28:F28"/>
    <mergeCell ref="E29:F29"/>
    <mergeCell ref="E30:F30"/>
    <mergeCell ref="E31:F31"/>
    <mergeCell ref="E40:F40"/>
    <mergeCell ref="E41:F41"/>
    <mergeCell ref="E42:F42"/>
    <mergeCell ref="E43:F43"/>
    <mergeCell ref="E61:F61"/>
    <mergeCell ref="E32:F32"/>
    <mergeCell ref="E34:F34"/>
    <mergeCell ref="E36:F36"/>
    <mergeCell ref="E37:F37"/>
    <mergeCell ref="E59:F59"/>
    <mergeCell ref="E35:F35"/>
    <mergeCell ref="E63:F63"/>
    <mergeCell ref="E64:F64"/>
    <mergeCell ref="E67:F67"/>
    <mergeCell ref="D68:I68"/>
    <mergeCell ref="K68:P68"/>
    <mergeCell ref="E62:F62"/>
    <mergeCell ref="E39:F39"/>
    <mergeCell ref="E38:F38"/>
    <mergeCell ref="E57:F57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B2">
      <selection activeCell="P3" sqref="P3:R3"/>
    </sheetView>
  </sheetViews>
  <sheetFormatPr defaultColWidth="9.140625" defaultRowHeight="12.75"/>
  <cols>
    <col min="1" max="1" width="8.8515625" style="0" hidden="1" customWidth="1"/>
    <col min="2" max="2" width="6.57421875" style="0" customWidth="1"/>
    <col min="3" max="3" width="5.421875" style="0" customWidth="1"/>
    <col min="4" max="4" width="5.00390625" style="0" customWidth="1"/>
    <col min="5" max="5" width="17.57421875" style="0" customWidth="1"/>
    <col min="6" max="6" width="4.7109375" style="0" customWidth="1"/>
    <col min="7" max="7" width="9.421875" style="0" customWidth="1"/>
    <col min="8" max="9" width="10.5742187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57421875" style="0" customWidth="1"/>
    <col min="14" max="14" width="9.00390625" style="0" customWidth="1"/>
    <col min="15" max="15" width="6.8515625" style="0" customWidth="1"/>
    <col min="16" max="16" width="6.28125" style="0" customWidth="1"/>
    <col min="17" max="17" width="8.00390625" style="0" customWidth="1"/>
    <col min="18" max="18" width="9.57421875" style="0" customWidth="1"/>
    <col min="19" max="19" width="8.8515625" style="0" hidden="1" customWidth="1"/>
    <col min="20" max="20" width="0.13671875" style="0" hidden="1" customWidth="1"/>
  </cols>
  <sheetData>
    <row r="1" spans="16:18" ht="12.75" hidden="1">
      <c r="P1" s="107"/>
      <c r="Q1" s="107"/>
      <c r="R1" s="107"/>
    </row>
    <row r="2" spans="1:1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P2" s="35"/>
      <c r="Q2" s="81" t="s">
        <v>158</v>
      </c>
      <c r="R2" s="81"/>
      <c r="S2" s="1"/>
    </row>
    <row r="3" spans="1:19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8"/>
      <c r="O3" s="38"/>
      <c r="P3" s="78" t="s">
        <v>157</v>
      </c>
      <c r="Q3" s="78"/>
      <c r="R3" s="78"/>
      <c r="S3" s="1"/>
    </row>
    <row r="4" spans="1:19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8"/>
      <c r="O4" s="78"/>
      <c r="P4" s="78"/>
      <c r="Q4" s="78"/>
      <c r="R4" s="78"/>
      <c r="S4" s="1"/>
    </row>
    <row r="5" spans="1:19" ht="0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9" t="s">
        <v>1</v>
      </c>
      <c r="O5" s="79"/>
      <c r="P5" s="79"/>
      <c r="Q5" s="79"/>
      <c r="R5" s="79"/>
      <c r="S5" s="1"/>
    </row>
    <row r="6" spans="1:19" ht="14.25" customHeight="1">
      <c r="A6" s="1"/>
      <c r="B6" s="80" t="s">
        <v>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"/>
    </row>
    <row r="7" spans="1:19" ht="16.5" customHeight="1">
      <c r="A7" s="1"/>
      <c r="B7" s="80" t="s">
        <v>142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"/>
    </row>
    <row r="8" spans="1:19" ht="10.5" customHeight="1">
      <c r="A8" s="1"/>
      <c r="B8" s="75" t="s">
        <v>4</v>
      </c>
      <c r="C8" s="75"/>
      <c r="D8" s="75"/>
      <c r="E8" s="7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76" t="s">
        <v>5</v>
      </c>
      <c r="C9" s="76"/>
      <c r="D9" s="76"/>
      <c r="E9" s="7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 t="s">
        <v>6</v>
      </c>
      <c r="S10" s="1"/>
    </row>
    <row r="11" spans="1:19" ht="16.5" customHeight="1">
      <c r="A11" s="1"/>
      <c r="B11" s="77" t="s">
        <v>7</v>
      </c>
      <c r="C11" s="77" t="s">
        <v>8</v>
      </c>
      <c r="D11" s="77" t="s">
        <v>9</v>
      </c>
      <c r="E11" s="77" t="s">
        <v>10</v>
      </c>
      <c r="F11" s="77"/>
      <c r="G11" s="74" t="s">
        <v>11</v>
      </c>
      <c r="H11" s="74"/>
      <c r="I11" s="74"/>
      <c r="J11" s="74"/>
      <c r="K11" s="74"/>
      <c r="L11" s="74" t="s">
        <v>12</v>
      </c>
      <c r="M11" s="74"/>
      <c r="N11" s="74"/>
      <c r="O11" s="74"/>
      <c r="P11" s="74"/>
      <c r="Q11" s="74"/>
      <c r="R11" s="74" t="s">
        <v>13</v>
      </c>
      <c r="S11" s="1"/>
    </row>
    <row r="12" spans="1:19" ht="12" customHeight="1">
      <c r="A12" s="1"/>
      <c r="B12" s="77"/>
      <c r="C12" s="77"/>
      <c r="D12" s="77"/>
      <c r="E12" s="77"/>
      <c r="F12" s="77"/>
      <c r="G12" s="74" t="s">
        <v>14</v>
      </c>
      <c r="H12" s="73" t="s">
        <v>15</v>
      </c>
      <c r="I12" s="72" t="s">
        <v>16</v>
      </c>
      <c r="J12" s="72"/>
      <c r="K12" s="72" t="s">
        <v>17</v>
      </c>
      <c r="L12" s="74" t="s">
        <v>14</v>
      </c>
      <c r="M12" s="73" t="s">
        <v>18</v>
      </c>
      <c r="N12" s="73" t="s">
        <v>15</v>
      </c>
      <c r="O12" s="72" t="s">
        <v>16</v>
      </c>
      <c r="P12" s="72"/>
      <c r="Q12" s="72" t="s">
        <v>17</v>
      </c>
      <c r="R12" s="74"/>
      <c r="S12" s="1"/>
    </row>
    <row r="13" spans="1:19" ht="58.5" customHeight="1">
      <c r="A13" s="1"/>
      <c r="B13" s="77"/>
      <c r="C13" s="77"/>
      <c r="D13" s="77"/>
      <c r="E13" s="77"/>
      <c r="F13" s="77"/>
      <c r="G13" s="74"/>
      <c r="H13" s="73"/>
      <c r="I13" s="4" t="s">
        <v>19</v>
      </c>
      <c r="J13" s="3" t="s">
        <v>20</v>
      </c>
      <c r="K13" s="72"/>
      <c r="L13" s="74"/>
      <c r="M13" s="73"/>
      <c r="N13" s="73"/>
      <c r="O13" s="4" t="s">
        <v>19</v>
      </c>
      <c r="P13" s="3" t="s">
        <v>20</v>
      </c>
      <c r="Q13" s="72"/>
      <c r="R13" s="74"/>
      <c r="S13" s="1"/>
    </row>
    <row r="14" spans="1:19" ht="12" customHeight="1">
      <c r="A14" s="1"/>
      <c r="B14" s="3" t="s">
        <v>21</v>
      </c>
      <c r="C14" s="3" t="s">
        <v>22</v>
      </c>
      <c r="D14" s="3" t="s">
        <v>23</v>
      </c>
      <c r="E14" s="73" t="s">
        <v>24</v>
      </c>
      <c r="F14" s="73"/>
      <c r="G14" s="3" t="s">
        <v>25</v>
      </c>
      <c r="H14" s="3" t="s">
        <v>26</v>
      </c>
      <c r="I14" s="3" t="s">
        <v>27</v>
      </c>
      <c r="J14" s="3" t="s">
        <v>28</v>
      </c>
      <c r="K14" s="3" t="s">
        <v>29</v>
      </c>
      <c r="L14" s="3" t="s">
        <v>30</v>
      </c>
      <c r="M14" s="3" t="s">
        <v>31</v>
      </c>
      <c r="N14" s="3" t="s">
        <v>32</v>
      </c>
      <c r="O14" s="3" t="s">
        <v>33</v>
      </c>
      <c r="P14" s="3" t="s">
        <v>34</v>
      </c>
      <c r="Q14" s="3" t="s">
        <v>35</v>
      </c>
      <c r="R14" s="3" t="s">
        <v>36</v>
      </c>
      <c r="S14" s="1"/>
    </row>
    <row r="15" spans="1:19" s="31" customFormat="1" ht="13.5" customHeight="1">
      <c r="A15" s="27"/>
      <c r="B15" s="28" t="s">
        <v>37</v>
      </c>
      <c r="C15" s="28" t="s">
        <v>1</v>
      </c>
      <c r="D15" s="29" t="s">
        <v>1</v>
      </c>
      <c r="E15" s="67" t="s">
        <v>38</v>
      </c>
      <c r="F15" s="67"/>
      <c r="G15" s="30">
        <f>G16</f>
        <v>13051400</v>
      </c>
      <c r="H15" s="30">
        <f aca="true" t="shared" si="0" ref="H15:R15">H16</f>
        <v>12551400</v>
      </c>
      <c r="I15" s="30">
        <f t="shared" si="0"/>
        <v>5500000</v>
      </c>
      <c r="J15" s="30">
        <f t="shared" si="0"/>
        <v>1128000</v>
      </c>
      <c r="K15" s="30">
        <f t="shared" si="0"/>
        <v>500000</v>
      </c>
      <c r="L15" s="30">
        <f t="shared" si="0"/>
        <v>7652500</v>
      </c>
      <c r="M15" s="30">
        <f t="shared" si="0"/>
        <v>7500000</v>
      </c>
      <c r="N15" s="30">
        <f t="shared" si="0"/>
        <v>152500</v>
      </c>
      <c r="O15" s="30">
        <f t="shared" si="0"/>
        <v>0</v>
      </c>
      <c r="P15" s="30">
        <f t="shared" si="0"/>
        <v>0</v>
      </c>
      <c r="Q15" s="30">
        <f t="shared" si="0"/>
        <v>7500000</v>
      </c>
      <c r="R15" s="30">
        <f t="shared" si="0"/>
        <v>20703900</v>
      </c>
      <c r="S15" s="27"/>
    </row>
    <row r="16" spans="1:19" ht="13.5" customHeight="1">
      <c r="A16" s="1"/>
      <c r="B16" s="5" t="s">
        <v>39</v>
      </c>
      <c r="C16" s="5" t="s">
        <v>1</v>
      </c>
      <c r="D16" s="6" t="s">
        <v>1</v>
      </c>
      <c r="E16" s="60" t="s">
        <v>38</v>
      </c>
      <c r="F16" s="60"/>
      <c r="G16" s="16">
        <f>G17+G19+G21+G30</f>
        <v>13051400</v>
      </c>
      <c r="H16" s="16">
        <f aca="true" t="shared" si="1" ref="H16:R16">H17+H19+H21+H30</f>
        <v>12551400</v>
      </c>
      <c r="I16" s="16">
        <f t="shared" si="1"/>
        <v>5500000</v>
      </c>
      <c r="J16" s="16">
        <f t="shared" si="1"/>
        <v>1128000</v>
      </c>
      <c r="K16" s="16">
        <f t="shared" si="1"/>
        <v>500000</v>
      </c>
      <c r="L16" s="16">
        <f t="shared" si="1"/>
        <v>7652500</v>
      </c>
      <c r="M16" s="16">
        <f t="shared" si="1"/>
        <v>7500000</v>
      </c>
      <c r="N16" s="16">
        <f t="shared" si="1"/>
        <v>152500</v>
      </c>
      <c r="O16" s="16">
        <f t="shared" si="1"/>
        <v>0</v>
      </c>
      <c r="P16" s="16">
        <f t="shared" si="1"/>
        <v>0</v>
      </c>
      <c r="Q16" s="16">
        <f t="shared" si="1"/>
        <v>7500000</v>
      </c>
      <c r="R16" s="16">
        <f t="shared" si="1"/>
        <v>20703900</v>
      </c>
      <c r="S16" s="1"/>
    </row>
    <row r="17" spans="1:19" ht="13.5" customHeight="1">
      <c r="A17" s="1"/>
      <c r="B17" s="5" t="s">
        <v>1</v>
      </c>
      <c r="C17" s="5" t="s">
        <v>40</v>
      </c>
      <c r="D17" s="6" t="s">
        <v>1</v>
      </c>
      <c r="E17" s="60" t="s">
        <v>41</v>
      </c>
      <c r="F17" s="60"/>
      <c r="G17" s="16">
        <f>G18</f>
        <v>7601800</v>
      </c>
      <c r="H17" s="16">
        <f aca="true" t="shared" si="2" ref="H17:R17">H18</f>
        <v>7601800</v>
      </c>
      <c r="I17" s="16">
        <f t="shared" si="2"/>
        <v>5500000</v>
      </c>
      <c r="J17" s="16">
        <f t="shared" si="2"/>
        <v>228000</v>
      </c>
      <c r="K17" s="16">
        <f t="shared" si="2"/>
        <v>0</v>
      </c>
      <c r="L17" s="16">
        <f t="shared" si="2"/>
        <v>50000</v>
      </c>
      <c r="M17" s="16">
        <f t="shared" si="2"/>
        <v>0</v>
      </c>
      <c r="N17" s="16">
        <f t="shared" si="2"/>
        <v>50000</v>
      </c>
      <c r="O17" s="16">
        <f t="shared" si="2"/>
        <v>0</v>
      </c>
      <c r="P17" s="16">
        <f t="shared" si="2"/>
        <v>0</v>
      </c>
      <c r="Q17" s="16">
        <f t="shared" si="2"/>
        <v>0</v>
      </c>
      <c r="R17" s="16">
        <f t="shared" si="2"/>
        <v>7651800</v>
      </c>
      <c r="S17" s="1"/>
    </row>
    <row r="18" spans="1:19" ht="42" customHeight="1">
      <c r="A18" s="1"/>
      <c r="B18" s="7" t="s">
        <v>42</v>
      </c>
      <c r="C18" s="7" t="s">
        <v>43</v>
      </c>
      <c r="D18" s="7" t="s">
        <v>44</v>
      </c>
      <c r="E18" s="61" t="s">
        <v>45</v>
      </c>
      <c r="F18" s="61"/>
      <c r="G18" s="17">
        <v>7601800</v>
      </c>
      <c r="H18" s="17">
        <v>7601800</v>
      </c>
      <c r="I18" s="17">
        <v>5500000</v>
      </c>
      <c r="J18" s="17">
        <v>228000</v>
      </c>
      <c r="K18" s="17"/>
      <c r="L18" s="17">
        <v>50000</v>
      </c>
      <c r="M18" s="17"/>
      <c r="N18" s="17">
        <v>50000</v>
      </c>
      <c r="O18" s="17"/>
      <c r="P18" s="17"/>
      <c r="Q18" s="17"/>
      <c r="R18" s="16">
        <f>G18+L18</f>
        <v>7651800</v>
      </c>
      <c r="S18" s="1"/>
    </row>
    <row r="19" spans="1:19" ht="17.25" customHeight="1">
      <c r="A19" s="1"/>
      <c r="B19" s="5" t="s">
        <v>1</v>
      </c>
      <c r="C19" s="5" t="s">
        <v>48</v>
      </c>
      <c r="D19" s="6" t="s">
        <v>1</v>
      </c>
      <c r="E19" s="60" t="s">
        <v>49</v>
      </c>
      <c r="F19" s="60"/>
      <c r="G19" s="16">
        <f>G20</f>
        <v>4434000</v>
      </c>
      <c r="H19" s="16">
        <f aca="true" t="shared" si="3" ref="H19:R19">H20</f>
        <v>4434000</v>
      </c>
      <c r="I19" s="16">
        <f t="shared" si="3"/>
        <v>0</v>
      </c>
      <c r="J19" s="16">
        <f t="shared" si="3"/>
        <v>900000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>
        <f t="shared" si="3"/>
        <v>0</v>
      </c>
      <c r="R19" s="16">
        <f t="shared" si="3"/>
        <v>4434000</v>
      </c>
      <c r="S19" s="1"/>
    </row>
    <row r="20" spans="1:19" ht="16.5" customHeight="1">
      <c r="A20" s="1"/>
      <c r="B20" s="7" t="s">
        <v>50</v>
      </c>
      <c r="C20" s="7" t="s">
        <v>51</v>
      </c>
      <c r="D20" s="7" t="s">
        <v>52</v>
      </c>
      <c r="E20" s="98" t="s">
        <v>53</v>
      </c>
      <c r="F20" s="98"/>
      <c r="G20" s="17">
        <v>4434000</v>
      </c>
      <c r="H20" s="17">
        <v>4434000</v>
      </c>
      <c r="I20" s="17"/>
      <c r="J20" s="17">
        <v>900000</v>
      </c>
      <c r="K20" s="17"/>
      <c r="L20" s="17"/>
      <c r="M20" s="17"/>
      <c r="N20" s="17"/>
      <c r="O20" s="17"/>
      <c r="P20" s="17"/>
      <c r="Q20" s="17"/>
      <c r="R20" s="16">
        <f>G20+L20</f>
        <v>4434000</v>
      </c>
      <c r="S20" s="1"/>
    </row>
    <row r="21" spans="1:19" ht="16.5" customHeight="1">
      <c r="A21" s="1"/>
      <c r="B21" s="7"/>
      <c r="C21" s="5">
        <v>7000</v>
      </c>
      <c r="D21" s="45"/>
      <c r="E21" s="99" t="s">
        <v>149</v>
      </c>
      <c r="F21" s="99"/>
      <c r="G21" s="46">
        <f>G22+G24++G27</f>
        <v>850000</v>
      </c>
      <c r="H21" s="46">
        <f aca="true" t="shared" si="4" ref="H21:R21">H22+H24++H27</f>
        <v>350000</v>
      </c>
      <c r="I21" s="46">
        <f t="shared" si="4"/>
        <v>0</v>
      </c>
      <c r="J21" s="46">
        <f t="shared" si="4"/>
        <v>0</v>
      </c>
      <c r="K21" s="46">
        <f t="shared" si="4"/>
        <v>500000</v>
      </c>
      <c r="L21" s="46">
        <f t="shared" si="4"/>
        <v>7600000</v>
      </c>
      <c r="M21" s="46">
        <f t="shared" si="4"/>
        <v>7500000</v>
      </c>
      <c r="N21" s="46">
        <f t="shared" si="4"/>
        <v>100000</v>
      </c>
      <c r="O21" s="46">
        <f t="shared" si="4"/>
        <v>0</v>
      </c>
      <c r="P21" s="46">
        <f t="shared" si="4"/>
        <v>0</v>
      </c>
      <c r="Q21" s="46">
        <f t="shared" si="4"/>
        <v>7500000</v>
      </c>
      <c r="R21" s="46">
        <f t="shared" si="4"/>
        <v>8450000</v>
      </c>
      <c r="S21" s="1"/>
    </row>
    <row r="22" spans="1:19" ht="16.5" customHeight="1">
      <c r="A22" s="1"/>
      <c r="B22" s="7"/>
      <c r="C22" s="5">
        <v>7300</v>
      </c>
      <c r="D22" s="45"/>
      <c r="E22" s="100" t="s">
        <v>150</v>
      </c>
      <c r="F22" s="100"/>
      <c r="G22" s="46">
        <f>G23</f>
        <v>0</v>
      </c>
      <c r="H22" s="46">
        <f aca="true" t="shared" si="5" ref="H22:R22">H23</f>
        <v>0</v>
      </c>
      <c r="I22" s="46">
        <f t="shared" si="5"/>
        <v>0</v>
      </c>
      <c r="J22" s="46">
        <f t="shared" si="5"/>
        <v>0</v>
      </c>
      <c r="K22" s="46">
        <f t="shared" si="5"/>
        <v>0</v>
      </c>
      <c r="L22" s="46">
        <f t="shared" si="5"/>
        <v>1500000</v>
      </c>
      <c r="M22" s="46">
        <f t="shared" si="5"/>
        <v>1500000</v>
      </c>
      <c r="N22" s="46">
        <f t="shared" si="5"/>
        <v>0</v>
      </c>
      <c r="O22" s="46">
        <f t="shared" si="5"/>
        <v>0</v>
      </c>
      <c r="P22" s="46">
        <f t="shared" si="5"/>
        <v>0</v>
      </c>
      <c r="Q22" s="46">
        <f t="shared" si="5"/>
        <v>1500000</v>
      </c>
      <c r="R22" s="46">
        <f t="shared" si="5"/>
        <v>1500000</v>
      </c>
      <c r="S22" s="1"/>
    </row>
    <row r="23" spans="1:19" ht="16.5" customHeight="1">
      <c r="A23" s="1"/>
      <c r="B23" s="11" t="s">
        <v>153</v>
      </c>
      <c r="C23" s="7">
        <v>7370</v>
      </c>
      <c r="D23" s="50" t="s">
        <v>105</v>
      </c>
      <c r="E23" s="95" t="s">
        <v>151</v>
      </c>
      <c r="F23" s="95"/>
      <c r="G23" s="42"/>
      <c r="H23" s="17"/>
      <c r="I23" s="17"/>
      <c r="J23" s="17"/>
      <c r="K23" s="17"/>
      <c r="L23" s="17">
        <v>1500000</v>
      </c>
      <c r="M23" s="17">
        <v>1500000</v>
      </c>
      <c r="N23" s="17"/>
      <c r="O23" s="17"/>
      <c r="P23" s="17"/>
      <c r="Q23" s="17">
        <v>1500000</v>
      </c>
      <c r="R23" s="16">
        <f>G23+L23</f>
        <v>1500000</v>
      </c>
      <c r="S23" s="1"/>
    </row>
    <row r="24" spans="1:19" ht="25.5" customHeight="1">
      <c r="A24" s="1"/>
      <c r="B24" s="7"/>
      <c r="C24" s="8">
        <v>7400</v>
      </c>
      <c r="D24" s="7"/>
      <c r="E24" s="89" t="s">
        <v>112</v>
      </c>
      <c r="F24" s="89"/>
      <c r="G24" s="16">
        <f>G25</f>
        <v>500000</v>
      </c>
      <c r="H24" s="16">
        <f aca="true" t="shared" si="6" ref="H24:R25">H25</f>
        <v>0</v>
      </c>
      <c r="I24" s="16">
        <f t="shared" si="6"/>
        <v>0</v>
      </c>
      <c r="J24" s="16">
        <f t="shared" si="6"/>
        <v>0</v>
      </c>
      <c r="K24" s="16">
        <f t="shared" si="6"/>
        <v>500000</v>
      </c>
      <c r="L24" s="16">
        <f t="shared" si="6"/>
        <v>6000000</v>
      </c>
      <c r="M24" s="16">
        <f t="shared" si="6"/>
        <v>6000000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6000000</v>
      </c>
      <c r="R24" s="16">
        <f t="shared" si="6"/>
        <v>6500000</v>
      </c>
      <c r="S24" s="1"/>
    </row>
    <row r="25" spans="1:19" ht="16.5" customHeight="1">
      <c r="A25" s="1"/>
      <c r="B25" s="7"/>
      <c r="C25" s="7">
        <v>7460</v>
      </c>
      <c r="D25" s="7"/>
      <c r="E25" s="88" t="s">
        <v>113</v>
      </c>
      <c r="F25" s="88"/>
      <c r="G25" s="16">
        <f>G26</f>
        <v>500000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500000</v>
      </c>
      <c r="L25" s="16">
        <f t="shared" si="6"/>
        <v>6000000</v>
      </c>
      <c r="M25" s="16">
        <f t="shared" si="6"/>
        <v>6000000</v>
      </c>
      <c r="N25" s="16">
        <f t="shared" si="6"/>
        <v>0</v>
      </c>
      <c r="O25" s="16">
        <f t="shared" si="6"/>
        <v>0</v>
      </c>
      <c r="P25" s="16">
        <f t="shared" si="6"/>
        <v>0</v>
      </c>
      <c r="Q25" s="16">
        <f t="shared" si="6"/>
        <v>6000000</v>
      </c>
      <c r="R25" s="16">
        <f t="shared" si="6"/>
        <v>6500000</v>
      </c>
      <c r="S25" s="1"/>
    </row>
    <row r="26" spans="1:19" ht="16.5" customHeight="1">
      <c r="A26" s="1"/>
      <c r="B26" s="14" t="s">
        <v>114</v>
      </c>
      <c r="C26" s="15">
        <v>7461</v>
      </c>
      <c r="D26" s="14" t="s">
        <v>115</v>
      </c>
      <c r="E26" s="88" t="s">
        <v>116</v>
      </c>
      <c r="F26" s="88"/>
      <c r="G26" s="17">
        <v>500000</v>
      </c>
      <c r="H26" s="17"/>
      <c r="I26" s="17"/>
      <c r="J26" s="17"/>
      <c r="K26" s="47">
        <v>500000</v>
      </c>
      <c r="L26" s="17">
        <v>6000000</v>
      </c>
      <c r="M26" s="17">
        <v>6000000</v>
      </c>
      <c r="N26" s="17"/>
      <c r="O26" s="17"/>
      <c r="P26" s="17"/>
      <c r="Q26" s="17">
        <v>6000000</v>
      </c>
      <c r="R26" s="16">
        <f>G26+L26</f>
        <v>6500000</v>
      </c>
      <c r="S26" s="1"/>
    </row>
    <row r="27" spans="1:20" ht="12" customHeight="1">
      <c r="A27" s="1"/>
      <c r="B27" s="7"/>
      <c r="C27" s="8">
        <v>7690</v>
      </c>
      <c r="D27" s="7"/>
      <c r="E27" s="65" t="s">
        <v>101</v>
      </c>
      <c r="F27" s="66"/>
      <c r="G27" s="16">
        <f>G28+G29</f>
        <v>350000</v>
      </c>
      <c r="H27" s="16">
        <f aca="true" t="shared" si="7" ref="H27:T27">H28+H29</f>
        <v>350000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100000</v>
      </c>
      <c r="M27" s="16">
        <f t="shared" si="7"/>
        <v>0</v>
      </c>
      <c r="N27" s="16">
        <f t="shared" si="7"/>
        <v>100000</v>
      </c>
      <c r="O27" s="16">
        <f t="shared" si="7"/>
        <v>0</v>
      </c>
      <c r="P27" s="16">
        <f t="shared" si="7"/>
        <v>0</v>
      </c>
      <c r="Q27" s="16">
        <f t="shared" si="7"/>
        <v>0</v>
      </c>
      <c r="R27" s="16">
        <f t="shared" si="7"/>
        <v>450000</v>
      </c>
      <c r="S27" s="16">
        <f t="shared" si="7"/>
        <v>0</v>
      </c>
      <c r="T27" s="16">
        <f t="shared" si="7"/>
        <v>0</v>
      </c>
    </row>
    <row r="28" spans="1:19" ht="68.25" customHeight="1">
      <c r="A28" s="1"/>
      <c r="B28" s="12" t="s">
        <v>104</v>
      </c>
      <c r="C28" s="7">
        <v>7691</v>
      </c>
      <c r="D28" s="12" t="s">
        <v>105</v>
      </c>
      <c r="E28" s="70" t="s">
        <v>100</v>
      </c>
      <c r="F28" s="71"/>
      <c r="G28" s="17"/>
      <c r="H28" s="17"/>
      <c r="I28" s="17"/>
      <c r="J28" s="17"/>
      <c r="K28" s="17"/>
      <c r="L28" s="17">
        <v>100000</v>
      </c>
      <c r="M28" s="17"/>
      <c r="N28" s="17">
        <v>100000</v>
      </c>
      <c r="O28" s="17"/>
      <c r="P28" s="17"/>
      <c r="Q28" s="17"/>
      <c r="R28" s="16">
        <f>G28+L28</f>
        <v>100000</v>
      </c>
      <c r="S28" s="1"/>
    </row>
    <row r="29" spans="1:19" ht="15.75" customHeight="1">
      <c r="A29" s="1"/>
      <c r="B29" s="11" t="s">
        <v>155</v>
      </c>
      <c r="C29" s="7">
        <v>7693</v>
      </c>
      <c r="D29" s="11" t="s">
        <v>105</v>
      </c>
      <c r="E29" s="84" t="s">
        <v>156</v>
      </c>
      <c r="F29" s="102"/>
      <c r="G29" s="17">
        <v>350000</v>
      </c>
      <c r="H29" s="17">
        <v>350000</v>
      </c>
      <c r="I29" s="17"/>
      <c r="J29" s="17"/>
      <c r="K29" s="17"/>
      <c r="L29" s="17"/>
      <c r="M29" s="17"/>
      <c r="N29" s="17"/>
      <c r="O29" s="17"/>
      <c r="P29" s="17"/>
      <c r="Q29" s="17"/>
      <c r="R29" s="16">
        <f>G29+L29</f>
        <v>350000</v>
      </c>
      <c r="S29" s="1"/>
    </row>
    <row r="30" spans="1:19" ht="15" customHeight="1">
      <c r="A30" s="1"/>
      <c r="B30" s="12"/>
      <c r="C30" s="5">
        <v>8000</v>
      </c>
      <c r="D30" s="12"/>
      <c r="E30" s="90" t="s">
        <v>147</v>
      </c>
      <c r="F30" s="85"/>
      <c r="G30" s="16">
        <f>G31+G33</f>
        <v>165600</v>
      </c>
      <c r="H30" s="16">
        <f aca="true" t="shared" si="8" ref="H30:R30">H31+H33</f>
        <v>165600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2500</v>
      </c>
      <c r="M30" s="16">
        <f t="shared" si="8"/>
        <v>0</v>
      </c>
      <c r="N30" s="16">
        <f t="shared" si="8"/>
        <v>2500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168100</v>
      </c>
      <c r="S30" s="1"/>
    </row>
    <row r="31" spans="1:19" ht="25.5" customHeight="1">
      <c r="A31" s="1"/>
      <c r="B31" s="12"/>
      <c r="C31" s="5">
        <v>8100</v>
      </c>
      <c r="D31" s="12"/>
      <c r="E31" s="90" t="s">
        <v>152</v>
      </c>
      <c r="F31" s="85"/>
      <c r="G31" s="16">
        <f>G32</f>
        <v>165600</v>
      </c>
      <c r="H31" s="16">
        <f aca="true" t="shared" si="9" ref="H31:R31">H32</f>
        <v>165600</v>
      </c>
      <c r="I31" s="16">
        <f t="shared" si="9"/>
        <v>0</v>
      </c>
      <c r="J31" s="16">
        <f t="shared" si="9"/>
        <v>0</v>
      </c>
      <c r="K31" s="16">
        <f t="shared" si="9"/>
        <v>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  <c r="Q31" s="16">
        <f t="shared" si="9"/>
        <v>0</v>
      </c>
      <c r="R31" s="16">
        <f t="shared" si="9"/>
        <v>165600</v>
      </c>
      <c r="S31" s="1"/>
    </row>
    <row r="32" spans="1:19" ht="27" customHeight="1">
      <c r="A32" s="1"/>
      <c r="B32" s="11" t="s">
        <v>146</v>
      </c>
      <c r="C32" s="7">
        <v>8110</v>
      </c>
      <c r="D32" s="49" t="s">
        <v>154</v>
      </c>
      <c r="E32" s="84" t="s">
        <v>148</v>
      </c>
      <c r="F32" s="102"/>
      <c r="G32" s="17">
        <v>165600</v>
      </c>
      <c r="H32" s="17">
        <v>165600</v>
      </c>
      <c r="I32" s="17"/>
      <c r="J32" s="17"/>
      <c r="K32" s="17"/>
      <c r="L32" s="17"/>
      <c r="M32" s="17"/>
      <c r="N32" s="17"/>
      <c r="O32" s="17"/>
      <c r="P32" s="17"/>
      <c r="Q32" s="17"/>
      <c r="R32" s="16">
        <f>G32+L32</f>
        <v>165600</v>
      </c>
      <c r="S32" s="1"/>
    </row>
    <row r="33" spans="1:19" ht="19.5" customHeight="1">
      <c r="A33" s="1"/>
      <c r="B33" s="7"/>
      <c r="C33" s="8">
        <v>8300</v>
      </c>
      <c r="D33" s="8"/>
      <c r="E33" s="65" t="s">
        <v>98</v>
      </c>
      <c r="F33" s="66"/>
      <c r="G33" s="16">
        <f>G34</f>
        <v>0</v>
      </c>
      <c r="H33" s="16">
        <f aca="true" t="shared" si="10" ref="H33:R33">H34</f>
        <v>0</v>
      </c>
      <c r="I33" s="16">
        <f t="shared" si="10"/>
        <v>0</v>
      </c>
      <c r="J33" s="16">
        <f t="shared" si="10"/>
        <v>0</v>
      </c>
      <c r="K33" s="16">
        <f t="shared" si="10"/>
        <v>0</v>
      </c>
      <c r="L33" s="16">
        <f t="shared" si="10"/>
        <v>2500</v>
      </c>
      <c r="M33" s="16">
        <f t="shared" si="10"/>
        <v>0</v>
      </c>
      <c r="N33" s="16">
        <f t="shared" si="10"/>
        <v>2500</v>
      </c>
      <c r="O33" s="16">
        <f t="shared" si="10"/>
        <v>0</v>
      </c>
      <c r="P33" s="16">
        <f t="shared" si="10"/>
        <v>0</v>
      </c>
      <c r="Q33" s="16">
        <f t="shared" si="10"/>
        <v>0</v>
      </c>
      <c r="R33" s="16">
        <f t="shared" si="10"/>
        <v>2500</v>
      </c>
      <c r="S33" s="1"/>
    </row>
    <row r="34" spans="1:19" ht="15.75" customHeight="1">
      <c r="A34" s="1"/>
      <c r="B34" s="12" t="s">
        <v>106</v>
      </c>
      <c r="C34" s="11">
        <v>8313</v>
      </c>
      <c r="D34" s="12" t="s">
        <v>107</v>
      </c>
      <c r="E34" s="70" t="s">
        <v>99</v>
      </c>
      <c r="F34" s="71"/>
      <c r="G34" s="17"/>
      <c r="H34" s="17"/>
      <c r="I34" s="17"/>
      <c r="J34" s="17"/>
      <c r="K34" s="17"/>
      <c r="L34" s="17">
        <v>2500</v>
      </c>
      <c r="M34" s="17"/>
      <c r="N34" s="17">
        <v>2500</v>
      </c>
      <c r="O34" s="17"/>
      <c r="P34" s="17"/>
      <c r="Q34" s="17"/>
      <c r="R34" s="16">
        <f>G34+L34</f>
        <v>2500</v>
      </c>
      <c r="S34" s="1"/>
    </row>
    <row r="35" spans="1:19" s="55" customFormat="1" ht="35.25" customHeight="1">
      <c r="A35" s="51"/>
      <c r="B35" s="52" t="s">
        <v>57</v>
      </c>
      <c r="C35" s="52" t="s">
        <v>1</v>
      </c>
      <c r="D35" s="53" t="s">
        <v>1</v>
      </c>
      <c r="E35" s="101" t="s">
        <v>58</v>
      </c>
      <c r="F35" s="101"/>
      <c r="G35" s="54">
        <f>G36+G48</f>
        <v>40499700</v>
      </c>
      <c r="H35" s="54">
        <f>H36+H48</f>
        <v>40499700</v>
      </c>
      <c r="I35" s="54">
        <f>I36+I48</f>
        <v>28268400</v>
      </c>
      <c r="J35" s="54">
        <f>J36+J48</f>
        <v>2994800</v>
      </c>
      <c r="K35" s="54">
        <f>K36+K48</f>
        <v>0</v>
      </c>
      <c r="L35" s="54">
        <f>L36</f>
        <v>703000</v>
      </c>
      <c r="M35" s="54">
        <f aca="true" t="shared" si="11" ref="M35:R35">M36</f>
        <v>0</v>
      </c>
      <c r="N35" s="54">
        <f t="shared" si="11"/>
        <v>703000</v>
      </c>
      <c r="O35" s="54">
        <f t="shared" si="11"/>
        <v>54600</v>
      </c>
      <c r="P35" s="54">
        <f t="shared" si="11"/>
        <v>0</v>
      </c>
      <c r="Q35" s="54">
        <f t="shared" si="11"/>
        <v>0</v>
      </c>
      <c r="R35" s="54">
        <f t="shared" si="11"/>
        <v>41202700</v>
      </c>
      <c r="S35" s="51"/>
    </row>
    <row r="36" spans="1:19" ht="35.25" customHeight="1">
      <c r="A36" s="1"/>
      <c r="B36" s="5" t="s">
        <v>59</v>
      </c>
      <c r="C36" s="5" t="s">
        <v>1</v>
      </c>
      <c r="D36" s="6" t="s">
        <v>1</v>
      </c>
      <c r="E36" s="60" t="s">
        <v>58</v>
      </c>
      <c r="F36" s="60"/>
      <c r="G36" s="16">
        <f>G37+G39</f>
        <v>38157200</v>
      </c>
      <c r="H36" s="16">
        <f aca="true" t="shared" si="12" ref="H36:R36">H37+H39</f>
        <v>38157200</v>
      </c>
      <c r="I36" s="16">
        <f t="shared" si="12"/>
        <v>26761900</v>
      </c>
      <c r="J36" s="16">
        <f t="shared" si="12"/>
        <v>2872800</v>
      </c>
      <c r="K36" s="16">
        <f t="shared" si="12"/>
        <v>0</v>
      </c>
      <c r="L36" s="16">
        <f t="shared" si="12"/>
        <v>703000</v>
      </c>
      <c r="M36" s="16">
        <f t="shared" si="12"/>
        <v>0</v>
      </c>
      <c r="N36" s="16">
        <f t="shared" si="12"/>
        <v>703000</v>
      </c>
      <c r="O36" s="16">
        <f t="shared" si="12"/>
        <v>54600</v>
      </c>
      <c r="P36" s="16">
        <f t="shared" si="12"/>
        <v>0</v>
      </c>
      <c r="Q36" s="16">
        <f t="shared" si="12"/>
        <v>0</v>
      </c>
      <c r="R36" s="16">
        <f t="shared" si="12"/>
        <v>41202700</v>
      </c>
      <c r="S36" s="1"/>
    </row>
    <row r="37" spans="1:20" ht="13.5" customHeight="1">
      <c r="A37" s="1"/>
      <c r="B37" s="5" t="s">
        <v>1</v>
      </c>
      <c r="C37" s="5" t="s">
        <v>40</v>
      </c>
      <c r="D37" s="6" t="s">
        <v>1</v>
      </c>
      <c r="E37" s="60" t="s">
        <v>41</v>
      </c>
      <c r="F37" s="60"/>
      <c r="G37" s="16">
        <f>G38</f>
        <v>642000</v>
      </c>
      <c r="H37" s="16">
        <f aca="true" t="shared" si="13" ref="H37:T37">H38</f>
        <v>642000</v>
      </c>
      <c r="I37" s="16">
        <f t="shared" si="13"/>
        <v>471800</v>
      </c>
      <c r="J37" s="16">
        <f t="shared" si="13"/>
        <v>1900</v>
      </c>
      <c r="K37" s="16">
        <f t="shared" si="13"/>
        <v>0</v>
      </c>
      <c r="L37" s="16">
        <f t="shared" si="13"/>
        <v>0</v>
      </c>
      <c r="M37" s="16">
        <f t="shared" si="13"/>
        <v>0</v>
      </c>
      <c r="N37" s="16">
        <f t="shared" si="13"/>
        <v>0</v>
      </c>
      <c r="O37" s="16">
        <f t="shared" si="13"/>
        <v>0</v>
      </c>
      <c r="P37" s="16">
        <f t="shared" si="13"/>
        <v>0</v>
      </c>
      <c r="Q37" s="16">
        <f t="shared" si="13"/>
        <v>0</v>
      </c>
      <c r="R37" s="16">
        <f t="shared" si="13"/>
        <v>642000</v>
      </c>
      <c r="S37" s="16">
        <f t="shared" si="13"/>
        <v>0</v>
      </c>
      <c r="T37" s="16">
        <f t="shared" si="13"/>
        <v>0</v>
      </c>
    </row>
    <row r="38" spans="1:19" ht="25.5" customHeight="1">
      <c r="A38" s="1"/>
      <c r="B38" s="7" t="s">
        <v>60</v>
      </c>
      <c r="C38" s="7" t="s">
        <v>61</v>
      </c>
      <c r="D38" s="7" t="s">
        <v>44</v>
      </c>
      <c r="E38" s="61" t="s">
        <v>62</v>
      </c>
      <c r="F38" s="61"/>
      <c r="G38" s="17">
        <v>642000</v>
      </c>
      <c r="H38" s="17">
        <v>642000</v>
      </c>
      <c r="I38" s="17">
        <v>471800</v>
      </c>
      <c r="J38" s="17">
        <v>1900</v>
      </c>
      <c r="K38" s="17"/>
      <c r="L38" s="17"/>
      <c r="M38" s="17"/>
      <c r="N38" s="17"/>
      <c r="O38" s="17"/>
      <c r="P38" s="17"/>
      <c r="Q38" s="17"/>
      <c r="R38" s="16">
        <f>G38+L38</f>
        <v>642000</v>
      </c>
      <c r="S38" s="1"/>
    </row>
    <row r="39" spans="1:20" ht="13.5" customHeight="1">
      <c r="A39" s="1"/>
      <c r="B39" s="5" t="s">
        <v>1</v>
      </c>
      <c r="C39" s="5" t="s">
        <v>63</v>
      </c>
      <c r="D39" s="6" t="s">
        <v>1</v>
      </c>
      <c r="E39" s="60" t="s">
        <v>64</v>
      </c>
      <c r="F39" s="60"/>
      <c r="G39" s="16">
        <f>G40+G41+G43+G45+G46</f>
        <v>37515200</v>
      </c>
      <c r="H39" s="16">
        <f>H40+H41+H43+H45+H46</f>
        <v>37515200</v>
      </c>
      <c r="I39" s="16">
        <f>I40+I41+I43+I45+I46</f>
        <v>26290100</v>
      </c>
      <c r="J39" s="16">
        <f>J40+J41+J43+J45+J46</f>
        <v>2870900</v>
      </c>
      <c r="K39" s="16">
        <f>K40+K41+K43+K45+K46</f>
        <v>0</v>
      </c>
      <c r="L39" s="16">
        <f>L40+L41+L43+L46+L48</f>
        <v>703000</v>
      </c>
      <c r="M39" s="16">
        <f aca="true" t="shared" si="14" ref="M39:R39">M40+M41+M43+M46+M48</f>
        <v>0</v>
      </c>
      <c r="N39" s="16">
        <f t="shared" si="14"/>
        <v>703000</v>
      </c>
      <c r="O39" s="16">
        <f t="shared" si="14"/>
        <v>54600</v>
      </c>
      <c r="P39" s="16">
        <f t="shared" si="14"/>
        <v>0</v>
      </c>
      <c r="Q39" s="16">
        <f t="shared" si="14"/>
        <v>0</v>
      </c>
      <c r="R39" s="16">
        <f t="shared" si="14"/>
        <v>40560700</v>
      </c>
      <c r="S39" s="16">
        <f>S40+S41+S43+S46+S48</f>
        <v>0</v>
      </c>
      <c r="T39" s="16">
        <f>T40+T41+T43+T46+T48</f>
        <v>0</v>
      </c>
    </row>
    <row r="40" spans="1:19" ht="13.5" customHeight="1">
      <c r="A40" s="1"/>
      <c r="B40" s="7" t="s">
        <v>65</v>
      </c>
      <c r="C40" s="7" t="s">
        <v>66</v>
      </c>
      <c r="D40" s="7" t="s">
        <v>67</v>
      </c>
      <c r="E40" s="61" t="s">
        <v>68</v>
      </c>
      <c r="F40" s="61"/>
      <c r="G40" s="17">
        <v>3831600</v>
      </c>
      <c r="H40" s="17">
        <v>3831600</v>
      </c>
      <c r="I40" s="17">
        <v>2642000</v>
      </c>
      <c r="J40" s="17">
        <v>358000</v>
      </c>
      <c r="K40" s="17"/>
      <c r="L40" s="17">
        <v>180000</v>
      </c>
      <c r="M40" s="17"/>
      <c r="N40" s="17">
        <v>180000</v>
      </c>
      <c r="O40" s="17"/>
      <c r="P40" s="17"/>
      <c r="Q40" s="17"/>
      <c r="R40" s="16">
        <f>G40+L40</f>
        <v>4011600</v>
      </c>
      <c r="S40" s="1"/>
    </row>
    <row r="41" spans="1:19" ht="21.75" customHeight="1">
      <c r="A41" s="1"/>
      <c r="B41" s="7"/>
      <c r="C41" s="8">
        <v>1020</v>
      </c>
      <c r="D41" s="8"/>
      <c r="E41" s="59" t="s">
        <v>69</v>
      </c>
      <c r="F41" s="59"/>
      <c r="G41" s="16">
        <f>G42</f>
        <v>10409300</v>
      </c>
      <c r="H41" s="16">
        <f aca="true" t="shared" si="15" ref="H41:R41">H42</f>
        <v>10409300</v>
      </c>
      <c r="I41" s="16">
        <f t="shared" si="15"/>
        <v>4843700</v>
      </c>
      <c r="J41" s="16">
        <f t="shared" si="15"/>
        <v>2503800</v>
      </c>
      <c r="K41" s="16">
        <f t="shared" si="15"/>
        <v>0</v>
      </c>
      <c r="L41" s="16">
        <f t="shared" si="15"/>
        <v>428000</v>
      </c>
      <c r="M41" s="16">
        <f t="shared" si="15"/>
        <v>0</v>
      </c>
      <c r="N41" s="16">
        <f t="shared" si="15"/>
        <v>428000</v>
      </c>
      <c r="O41" s="16">
        <f t="shared" si="15"/>
        <v>0</v>
      </c>
      <c r="P41" s="16">
        <f t="shared" si="15"/>
        <v>0</v>
      </c>
      <c r="Q41" s="16">
        <f t="shared" si="15"/>
        <v>0</v>
      </c>
      <c r="R41" s="16">
        <f t="shared" si="15"/>
        <v>10837300</v>
      </c>
      <c r="S41" s="1"/>
    </row>
    <row r="42" spans="1:19" ht="18" customHeight="1">
      <c r="A42" s="1"/>
      <c r="B42" s="7">
        <v>611021</v>
      </c>
      <c r="C42" s="7">
        <v>1021</v>
      </c>
      <c r="D42" s="12" t="s">
        <v>110</v>
      </c>
      <c r="E42" s="68" t="s">
        <v>109</v>
      </c>
      <c r="F42" s="61"/>
      <c r="G42" s="17">
        <v>10409300</v>
      </c>
      <c r="H42" s="17">
        <v>10409300</v>
      </c>
      <c r="I42" s="17">
        <v>4843700</v>
      </c>
      <c r="J42" s="17">
        <v>2503800</v>
      </c>
      <c r="K42" s="17"/>
      <c r="L42" s="17">
        <v>428000</v>
      </c>
      <c r="M42" s="17"/>
      <c r="N42" s="17">
        <v>428000</v>
      </c>
      <c r="O42" s="17"/>
      <c r="P42" s="17"/>
      <c r="Q42" s="17"/>
      <c r="R42" s="16">
        <f>G42+L42</f>
        <v>10837300</v>
      </c>
      <c r="S42" s="1"/>
    </row>
    <row r="43" spans="1:19" s="10" customFormat="1" ht="18" customHeight="1">
      <c r="A43" s="9"/>
      <c r="B43" s="43"/>
      <c r="C43" s="8">
        <v>1030</v>
      </c>
      <c r="D43" s="13"/>
      <c r="E43" s="59" t="s">
        <v>70</v>
      </c>
      <c r="F43" s="59"/>
      <c r="G43" s="16">
        <f>G44</f>
        <v>21036200</v>
      </c>
      <c r="H43" s="16">
        <f>H44</f>
        <v>21036200</v>
      </c>
      <c r="I43" s="16">
        <f>I44</f>
        <v>17055800</v>
      </c>
      <c r="J43" s="16">
        <f>J44</f>
        <v>0</v>
      </c>
      <c r="K43" s="16">
        <f>K44</f>
        <v>0</v>
      </c>
      <c r="L43" s="16">
        <f>L44+L45</f>
        <v>70000</v>
      </c>
      <c r="M43" s="16">
        <f aca="true" t="shared" si="16" ref="M43:R43">M44+M45</f>
        <v>0</v>
      </c>
      <c r="N43" s="16">
        <f t="shared" si="16"/>
        <v>70000</v>
      </c>
      <c r="O43" s="16">
        <f t="shared" si="16"/>
        <v>54600</v>
      </c>
      <c r="P43" s="16">
        <f t="shared" si="16"/>
        <v>0</v>
      </c>
      <c r="Q43" s="16">
        <f t="shared" si="16"/>
        <v>0</v>
      </c>
      <c r="R43" s="16">
        <f t="shared" si="16"/>
        <v>22244600</v>
      </c>
      <c r="S43" s="9"/>
    </row>
    <row r="44" spans="1:19" ht="18" customHeight="1">
      <c r="A44" s="1"/>
      <c r="B44" s="44">
        <v>611031</v>
      </c>
      <c r="C44" s="7">
        <v>1031</v>
      </c>
      <c r="D44" s="12" t="s">
        <v>110</v>
      </c>
      <c r="E44" s="68" t="s">
        <v>109</v>
      </c>
      <c r="F44" s="61"/>
      <c r="G44" s="17">
        <v>21036200</v>
      </c>
      <c r="H44" s="17">
        <v>21036200</v>
      </c>
      <c r="I44" s="17">
        <v>17055800</v>
      </c>
      <c r="J44" s="17"/>
      <c r="K44" s="17"/>
      <c r="L44" s="17"/>
      <c r="M44" s="17"/>
      <c r="N44" s="17"/>
      <c r="O44" s="17"/>
      <c r="P44" s="17"/>
      <c r="Q44" s="17"/>
      <c r="R44" s="16">
        <f>G44+L44</f>
        <v>21036200</v>
      </c>
      <c r="S44" s="1"/>
    </row>
    <row r="45" spans="1:19" ht="18" customHeight="1">
      <c r="A45" s="1"/>
      <c r="B45" s="7" t="s">
        <v>71</v>
      </c>
      <c r="C45" s="7" t="s">
        <v>72</v>
      </c>
      <c r="D45" s="7" t="s">
        <v>73</v>
      </c>
      <c r="E45" s="68" t="s">
        <v>117</v>
      </c>
      <c r="F45" s="61"/>
      <c r="G45" s="17">
        <v>1138400</v>
      </c>
      <c r="H45" s="17">
        <v>1138400</v>
      </c>
      <c r="I45" s="17">
        <v>920000</v>
      </c>
      <c r="J45" s="17">
        <v>8100</v>
      </c>
      <c r="K45" s="17"/>
      <c r="L45" s="17">
        <v>70000</v>
      </c>
      <c r="M45" s="17"/>
      <c r="N45" s="17">
        <v>70000</v>
      </c>
      <c r="O45" s="17">
        <v>54600</v>
      </c>
      <c r="P45" s="17"/>
      <c r="Q45" s="17"/>
      <c r="R45" s="16">
        <f>G45+L45</f>
        <v>1208400</v>
      </c>
      <c r="S45" s="1"/>
    </row>
    <row r="46" spans="1:19" s="10" customFormat="1" ht="18" customHeight="1">
      <c r="A46" s="9"/>
      <c r="B46" s="8"/>
      <c r="C46" s="8">
        <v>1140</v>
      </c>
      <c r="D46" s="8"/>
      <c r="E46" s="65" t="s">
        <v>103</v>
      </c>
      <c r="F46" s="66"/>
      <c r="G46" s="16">
        <f>G47</f>
        <v>1099700</v>
      </c>
      <c r="H46" s="16">
        <f aca="true" t="shared" si="17" ref="H46:R46">H47</f>
        <v>1099700</v>
      </c>
      <c r="I46" s="16">
        <f t="shared" si="17"/>
        <v>828600</v>
      </c>
      <c r="J46" s="16">
        <f t="shared" si="17"/>
        <v>1000</v>
      </c>
      <c r="K46" s="16">
        <f t="shared" si="17"/>
        <v>0</v>
      </c>
      <c r="L46" s="16">
        <f t="shared" si="17"/>
        <v>0</v>
      </c>
      <c r="M46" s="16">
        <f t="shared" si="17"/>
        <v>0</v>
      </c>
      <c r="N46" s="16">
        <f t="shared" si="17"/>
        <v>0</v>
      </c>
      <c r="O46" s="16">
        <f t="shared" si="17"/>
        <v>0</v>
      </c>
      <c r="P46" s="16">
        <f t="shared" si="17"/>
        <v>0</v>
      </c>
      <c r="Q46" s="16">
        <f t="shared" si="17"/>
        <v>0</v>
      </c>
      <c r="R46" s="16">
        <f t="shared" si="17"/>
        <v>1099700</v>
      </c>
      <c r="S46" s="9"/>
    </row>
    <row r="47" spans="1:19" ht="18" customHeight="1">
      <c r="A47" s="1"/>
      <c r="B47" s="7" t="s">
        <v>74</v>
      </c>
      <c r="C47" s="7" t="s">
        <v>75</v>
      </c>
      <c r="D47" s="7" t="s">
        <v>76</v>
      </c>
      <c r="E47" s="61" t="s">
        <v>77</v>
      </c>
      <c r="F47" s="61"/>
      <c r="G47" s="17">
        <v>1099700</v>
      </c>
      <c r="H47" s="17">
        <v>1099700</v>
      </c>
      <c r="I47" s="17">
        <v>828600</v>
      </c>
      <c r="J47" s="17">
        <v>1000</v>
      </c>
      <c r="K47" s="17"/>
      <c r="L47" s="17"/>
      <c r="M47" s="17"/>
      <c r="N47" s="17"/>
      <c r="O47" s="17"/>
      <c r="P47" s="17"/>
      <c r="Q47" s="17"/>
      <c r="R47" s="16">
        <f>G47+L47</f>
        <v>1099700</v>
      </c>
      <c r="S47" s="1"/>
    </row>
    <row r="48" spans="1:19" ht="13.5" customHeight="1">
      <c r="A48" s="1"/>
      <c r="B48" s="5" t="s">
        <v>1</v>
      </c>
      <c r="C48" s="5" t="s">
        <v>78</v>
      </c>
      <c r="D48" s="6" t="s">
        <v>1</v>
      </c>
      <c r="E48" s="60" t="s">
        <v>79</v>
      </c>
      <c r="F48" s="60"/>
      <c r="G48" s="16">
        <f>G49+G50+G51+G52</f>
        <v>2342500</v>
      </c>
      <c r="H48" s="16">
        <f aca="true" t="shared" si="18" ref="H48:Q48">H49+H50+H51+H52</f>
        <v>2342500</v>
      </c>
      <c r="I48" s="16">
        <f t="shared" si="18"/>
        <v>1506500</v>
      </c>
      <c r="J48" s="16">
        <f t="shared" si="18"/>
        <v>122000</v>
      </c>
      <c r="K48" s="16">
        <f t="shared" si="18"/>
        <v>0</v>
      </c>
      <c r="L48" s="16">
        <f t="shared" si="18"/>
        <v>25000</v>
      </c>
      <c r="M48" s="16">
        <f t="shared" si="18"/>
        <v>0</v>
      </c>
      <c r="N48" s="16">
        <f t="shared" si="18"/>
        <v>25000</v>
      </c>
      <c r="O48" s="16">
        <f t="shared" si="18"/>
        <v>0</v>
      </c>
      <c r="P48" s="16">
        <f t="shared" si="18"/>
        <v>0</v>
      </c>
      <c r="Q48" s="16">
        <f t="shared" si="18"/>
        <v>0</v>
      </c>
      <c r="R48" s="16">
        <f>R49+R50+R51+R52</f>
        <v>2367500</v>
      </c>
      <c r="S48" s="1"/>
    </row>
    <row r="49" spans="1:19" ht="15" customHeight="1">
      <c r="A49" s="1"/>
      <c r="B49" s="7" t="s">
        <v>80</v>
      </c>
      <c r="C49" s="7" t="s">
        <v>81</v>
      </c>
      <c r="D49" s="7" t="s">
        <v>82</v>
      </c>
      <c r="E49" s="61" t="s">
        <v>83</v>
      </c>
      <c r="F49" s="61"/>
      <c r="G49" s="17">
        <v>639500</v>
      </c>
      <c r="H49" s="17">
        <v>639500</v>
      </c>
      <c r="I49" s="17">
        <v>500000</v>
      </c>
      <c r="J49" s="17">
        <v>2500</v>
      </c>
      <c r="K49" s="17"/>
      <c r="L49" s="17">
        <v>5000</v>
      </c>
      <c r="M49" s="17"/>
      <c r="N49" s="17">
        <v>5000</v>
      </c>
      <c r="O49" s="17"/>
      <c r="P49" s="17"/>
      <c r="Q49" s="17"/>
      <c r="R49" s="16">
        <f>G49+L49</f>
        <v>644500</v>
      </c>
      <c r="S49" s="1"/>
    </row>
    <row r="50" spans="1:19" ht="16.5" customHeight="1">
      <c r="A50" s="1"/>
      <c r="B50" s="7" t="s">
        <v>84</v>
      </c>
      <c r="C50" s="7" t="s">
        <v>85</v>
      </c>
      <c r="D50" s="7" t="s">
        <v>82</v>
      </c>
      <c r="E50" s="61" t="s">
        <v>86</v>
      </c>
      <c r="F50" s="61"/>
      <c r="G50" s="17">
        <v>65000</v>
      </c>
      <c r="H50" s="17">
        <v>65000</v>
      </c>
      <c r="I50" s="17">
        <v>46000</v>
      </c>
      <c r="J50" s="17"/>
      <c r="K50" s="17"/>
      <c r="L50" s="17"/>
      <c r="M50" s="17"/>
      <c r="N50" s="17"/>
      <c r="O50" s="17"/>
      <c r="P50" s="17"/>
      <c r="Q50" s="17"/>
      <c r="R50" s="16">
        <f>G50+L50</f>
        <v>65000</v>
      </c>
      <c r="S50" s="1"/>
    </row>
    <row r="51" spans="1:19" ht="25.5" customHeight="1">
      <c r="A51" s="1"/>
      <c r="B51" s="7" t="s">
        <v>87</v>
      </c>
      <c r="C51" s="7" t="s">
        <v>88</v>
      </c>
      <c r="D51" s="7" t="s">
        <v>89</v>
      </c>
      <c r="E51" s="61" t="s">
        <v>90</v>
      </c>
      <c r="F51" s="61"/>
      <c r="G51" s="17">
        <v>1493000</v>
      </c>
      <c r="H51" s="17">
        <v>1493000</v>
      </c>
      <c r="I51" s="17">
        <v>960500</v>
      </c>
      <c r="J51" s="17">
        <v>119500</v>
      </c>
      <c r="K51" s="17"/>
      <c r="L51" s="17">
        <v>20000</v>
      </c>
      <c r="M51" s="17"/>
      <c r="N51" s="17">
        <v>20000</v>
      </c>
      <c r="O51" s="17"/>
      <c r="P51" s="17"/>
      <c r="Q51" s="17"/>
      <c r="R51" s="16">
        <f>G51+L51</f>
        <v>1513000</v>
      </c>
      <c r="S51" s="1"/>
    </row>
    <row r="52" spans="1:19" ht="13.5" customHeight="1">
      <c r="A52" s="1"/>
      <c r="B52" s="12" t="s">
        <v>118</v>
      </c>
      <c r="C52" s="7">
        <v>4082</v>
      </c>
      <c r="D52" s="11" t="s">
        <v>139</v>
      </c>
      <c r="E52" s="82" t="s">
        <v>119</v>
      </c>
      <c r="F52" s="83"/>
      <c r="G52" s="17">
        <v>145000</v>
      </c>
      <c r="H52" s="17">
        <v>145000</v>
      </c>
      <c r="I52" s="17"/>
      <c r="J52" s="17"/>
      <c r="K52" s="17"/>
      <c r="L52" s="17"/>
      <c r="M52" s="17"/>
      <c r="N52" s="17"/>
      <c r="O52" s="17"/>
      <c r="P52" s="17"/>
      <c r="Q52" s="17"/>
      <c r="R52" s="16">
        <f>G52+L52</f>
        <v>145000</v>
      </c>
      <c r="S52" s="1"/>
    </row>
    <row r="53" spans="1:20" s="55" customFormat="1" ht="20.25" customHeight="1">
      <c r="A53" s="51"/>
      <c r="B53" s="56"/>
      <c r="C53" s="52">
        <v>3000</v>
      </c>
      <c r="D53" s="57"/>
      <c r="E53" s="101" t="s">
        <v>46</v>
      </c>
      <c r="F53" s="101"/>
      <c r="G53" s="54">
        <f>G54+G56+G58+G62</f>
        <v>2662800</v>
      </c>
      <c r="H53" s="54">
        <f aca="true" t="shared" si="19" ref="H53:Q53">H54+H56+H58+H62</f>
        <v>2662800</v>
      </c>
      <c r="I53" s="54">
        <f t="shared" si="19"/>
        <v>1500000</v>
      </c>
      <c r="J53" s="54">
        <f t="shared" si="19"/>
        <v>9500</v>
      </c>
      <c r="K53" s="54">
        <f t="shared" si="19"/>
        <v>0</v>
      </c>
      <c r="L53" s="54">
        <f t="shared" si="19"/>
        <v>0</v>
      </c>
      <c r="M53" s="54">
        <f t="shared" si="19"/>
        <v>0</v>
      </c>
      <c r="N53" s="54">
        <f t="shared" si="19"/>
        <v>0</v>
      </c>
      <c r="O53" s="54">
        <f t="shared" si="19"/>
        <v>0</v>
      </c>
      <c r="P53" s="54">
        <f t="shared" si="19"/>
        <v>0</v>
      </c>
      <c r="Q53" s="54">
        <f t="shared" si="19"/>
        <v>0</v>
      </c>
      <c r="R53" s="54">
        <f>R54+R56+R58+R62</f>
        <v>2662800</v>
      </c>
      <c r="S53" s="54">
        <f>S54+S56+S58+S62</f>
        <v>0</v>
      </c>
      <c r="T53" s="54">
        <f>T54+T56+T58+T62</f>
        <v>0</v>
      </c>
    </row>
    <row r="54" spans="1:19" ht="13.5" customHeight="1">
      <c r="A54" s="1"/>
      <c r="B54" s="5" t="s">
        <v>1</v>
      </c>
      <c r="C54" s="5" t="s">
        <v>40</v>
      </c>
      <c r="D54" s="36" t="s">
        <v>1</v>
      </c>
      <c r="E54" s="60" t="s">
        <v>41</v>
      </c>
      <c r="F54" s="60"/>
      <c r="G54" s="16">
        <f>G55</f>
        <v>525500</v>
      </c>
      <c r="H54" s="16">
        <f aca="true" t="shared" si="20" ref="H54:R54">H55</f>
        <v>525500</v>
      </c>
      <c r="I54" s="16">
        <f t="shared" si="20"/>
        <v>400000</v>
      </c>
      <c r="J54" s="16">
        <f t="shared" si="20"/>
        <v>4500</v>
      </c>
      <c r="K54" s="16">
        <f t="shared" si="20"/>
        <v>0</v>
      </c>
      <c r="L54" s="16">
        <f t="shared" si="20"/>
        <v>0</v>
      </c>
      <c r="M54" s="16">
        <f t="shared" si="20"/>
        <v>0</v>
      </c>
      <c r="N54" s="16">
        <f t="shared" si="20"/>
        <v>0</v>
      </c>
      <c r="O54" s="16">
        <f t="shared" si="20"/>
        <v>0</v>
      </c>
      <c r="P54" s="16">
        <f t="shared" si="20"/>
        <v>0</v>
      </c>
      <c r="Q54" s="16">
        <f t="shared" si="20"/>
        <v>0</v>
      </c>
      <c r="R54" s="16">
        <f t="shared" si="20"/>
        <v>525500</v>
      </c>
      <c r="S54" s="1"/>
    </row>
    <row r="55" spans="1:19" ht="25.5" customHeight="1">
      <c r="A55" s="1"/>
      <c r="B55" s="12" t="s">
        <v>120</v>
      </c>
      <c r="C55" s="7" t="s">
        <v>61</v>
      </c>
      <c r="D55" s="11" t="s">
        <v>44</v>
      </c>
      <c r="E55" s="61" t="s">
        <v>62</v>
      </c>
      <c r="F55" s="61"/>
      <c r="G55" s="17">
        <v>525500</v>
      </c>
      <c r="H55" s="17">
        <v>525500</v>
      </c>
      <c r="I55" s="17">
        <v>400000</v>
      </c>
      <c r="J55" s="17">
        <v>4500</v>
      </c>
      <c r="K55" s="17"/>
      <c r="L55" s="17"/>
      <c r="M55" s="17"/>
      <c r="N55" s="17"/>
      <c r="O55" s="17"/>
      <c r="P55" s="17"/>
      <c r="Q55" s="17"/>
      <c r="R55" s="16">
        <f>G55+L55</f>
        <v>525500</v>
      </c>
      <c r="S55" s="1"/>
    </row>
    <row r="56" spans="1:19" ht="25.5" customHeight="1">
      <c r="A56" s="1"/>
      <c r="B56" s="12"/>
      <c r="C56" s="5">
        <v>2150</v>
      </c>
      <c r="D56" s="37"/>
      <c r="E56" s="90" t="s">
        <v>134</v>
      </c>
      <c r="F56" s="85"/>
      <c r="G56" s="16">
        <f>G57</f>
        <v>164000</v>
      </c>
      <c r="H56" s="16">
        <f aca="true" t="shared" si="21" ref="H56:R56">H57</f>
        <v>164000</v>
      </c>
      <c r="I56" s="16">
        <f t="shared" si="21"/>
        <v>0</v>
      </c>
      <c r="J56" s="16">
        <f t="shared" si="21"/>
        <v>0</v>
      </c>
      <c r="K56" s="16">
        <f t="shared" si="21"/>
        <v>0</v>
      </c>
      <c r="L56" s="16">
        <f t="shared" si="21"/>
        <v>0</v>
      </c>
      <c r="M56" s="16">
        <f t="shared" si="21"/>
        <v>0</v>
      </c>
      <c r="N56" s="16">
        <f t="shared" si="21"/>
        <v>0</v>
      </c>
      <c r="O56" s="16">
        <f t="shared" si="21"/>
        <v>0</v>
      </c>
      <c r="P56" s="16">
        <f t="shared" si="21"/>
        <v>0</v>
      </c>
      <c r="Q56" s="16">
        <f t="shared" si="21"/>
        <v>0</v>
      </c>
      <c r="R56" s="16">
        <f t="shared" si="21"/>
        <v>164000</v>
      </c>
      <c r="S56" s="1"/>
    </row>
    <row r="57" spans="1:19" ht="19.5" customHeight="1">
      <c r="A57" s="1"/>
      <c r="B57" s="12" t="s">
        <v>121</v>
      </c>
      <c r="C57" s="7">
        <v>2152</v>
      </c>
      <c r="D57" s="11" t="s">
        <v>140</v>
      </c>
      <c r="E57" s="70" t="s">
        <v>122</v>
      </c>
      <c r="F57" s="71"/>
      <c r="G57" s="17">
        <v>164000</v>
      </c>
      <c r="H57" s="17">
        <v>164000</v>
      </c>
      <c r="I57" s="17"/>
      <c r="J57" s="17"/>
      <c r="K57" s="17"/>
      <c r="L57" s="17"/>
      <c r="M57" s="17"/>
      <c r="N57" s="17"/>
      <c r="O57" s="17"/>
      <c r="P57" s="17"/>
      <c r="Q57" s="17"/>
      <c r="R57" s="16">
        <f>G57+L57</f>
        <v>164000</v>
      </c>
      <c r="S57" s="1"/>
    </row>
    <row r="58" spans="1:19" ht="45.75" customHeight="1">
      <c r="A58" s="1"/>
      <c r="B58" s="25"/>
      <c r="C58" s="25" t="s">
        <v>128</v>
      </c>
      <c r="D58" s="26"/>
      <c r="E58" s="91" t="s">
        <v>129</v>
      </c>
      <c r="F58" s="92"/>
      <c r="G58" s="16">
        <f>G59+G60+G61</f>
        <v>106500</v>
      </c>
      <c r="H58" s="16">
        <f aca="true" t="shared" si="22" ref="H58:R58">H59+H60+H61</f>
        <v>106500</v>
      </c>
      <c r="I58" s="16">
        <f t="shared" si="22"/>
        <v>0</v>
      </c>
      <c r="J58" s="16">
        <f t="shared" si="22"/>
        <v>0</v>
      </c>
      <c r="K58" s="16">
        <f t="shared" si="22"/>
        <v>0</v>
      </c>
      <c r="L58" s="16">
        <f t="shared" si="22"/>
        <v>0</v>
      </c>
      <c r="M58" s="16">
        <f t="shared" si="22"/>
        <v>0</v>
      </c>
      <c r="N58" s="16">
        <f t="shared" si="22"/>
        <v>0</v>
      </c>
      <c r="O58" s="16">
        <f t="shared" si="22"/>
        <v>0</v>
      </c>
      <c r="P58" s="16">
        <f t="shared" si="22"/>
        <v>0</v>
      </c>
      <c r="Q58" s="16">
        <f t="shared" si="22"/>
        <v>0</v>
      </c>
      <c r="R58" s="16">
        <f t="shared" si="22"/>
        <v>106500</v>
      </c>
      <c r="S58" s="1"/>
    </row>
    <row r="59" spans="1:19" ht="22.5" customHeight="1">
      <c r="A59" s="1"/>
      <c r="B59" s="41" t="s">
        <v>143</v>
      </c>
      <c r="C59" s="41" t="s">
        <v>144</v>
      </c>
      <c r="D59" s="48">
        <v>1070</v>
      </c>
      <c r="E59" s="95" t="s">
        <v>145</v>
      </c>
      <c r="F59" s="95"/>
      <c r="G59" s="42">
        <v>1500</v>
      </c>
      <c r="H59" s="17">
        <v>1500</v>
      </c>
      <c r="I59" s="17"/>
      <c r="J59" s="17"/>
      <c r="K59" s="17"/>
      <c r="L59" s="17"/>
      <c r="M59" s="17"/>
      <c r="N59" s="17"/>
      <c r="O59" s="17"/>
      <c r="P59" s="17"/>
      <c r="Q59" s="17"/>
      <c r="R59" s="16">
        <f>G59+L59</f>
        <v>1500</v>
      </c>
      <c r="S59" s="1"/>
    </row>
    <row r="60" spans="1:19" ht="27.75" customHeight="1">
      <c r="A60" s="1"/>
      <c r="B60" s="39" t="s">
        <v>123</v>
      </c>
      <c r="C60" s="40">
        <v>3035</v>
      </c>
      <c r="D60" s="40">
        <v>1070</v>
      </c>
      <c r="E60" s="103" t="s">
        <v>127</v>
      </c>
      <c r="F60" s="104"/>
      <c r="G60" s="17">
        <v>5000</v>
      </c>
      <c r="H60" s="17">
        <v>5000</v>
      </c>
      <c r="I60" s="17"/>
      <c r="J60" s="17"/>
      <c r="K60" s="17"/>
      <c r="L60" s="17"/>
      <c r="M60" s="17"/>
      <c r="N60" s="17"/>
      <c r="O60" s="17"/>
      <c r="P60" s="17"/>
      <c r="Q60" s="17"/>
      <c r="R60" s="16">
        <f>G60+L60</f>
        <v>5000</v>
      </c>
      <c r="S60" s="1"/>
    </row>
    <row r="61" spans="1:19" ht="58.5" customHeight="1">
      <c r="A61" s="1"/>
      <c r="B61" s="12" t="s">
        <v>124</v>
      </c>
      <c r="C61" s="7">
        <v>3160</v>
      </c>
      <c r="D61" s="7">
        <v>1010</v>
      </c>
      <c r="E61" s="95" t="s">
        <v>137</v>
      </c>
      <c r="F61" s="95"/>
      <c r="G61" s="17">
        <v>100000</v>
      </c>
      <c r="H61" s="17">
        <v>100000</v>
      </c>
      <c r="I61" s="17"/>
      <c r="J61" s="17"/>
      <c r="K61" s="17"/>
      <c r="L61" s="17"/>
      <c r="M61" s="17"/>
      <c r="N61" s="17"/>
      <c r="O61" s="17"/>
      <c r="P61" s="17"/>
      <c r="Q61" s="17"/>
      <c r="R61" s="16">
        <f>G61+L61</f>
        <v>100000</v>
      </c>
      <c r="S61" s="1"/>
    </row>
    <row r="62" spans="1:20" ht="13.5" customHeight="1">
      <c r="A62" s="1"/>
      <c r="B62" s="12"/>
      <c r="C62" s="7">
        <v>3240</v>
      </c>
      <c r="D62" s="7"/>
      <c r="E62" s="65" t="s">
        <v>102</v>
      </c>
      <c r="F62" s="85"/>
      <c r="G62" s="16">
        <f>G63+G64</f>
        <v>1866800</v>
      </c>
      <c r="H62" s="16">
        <f aca="true" t="shared" si="23" ref="H62:T62">H63+H64</f>
        <v>1866800</v>
      </c>
      <c r="I62" s="16">
        <f t="shared" si="23"/>
        <v>1100000</v>
      </c>
      <c r="J62" s="16">
        <f t="shared" si="23"/>
        <v>5000</v>
      </c>
      <c r="K62" s="16">
        <f t="shared" si="23"/>
        <v>0</v>
      </c>
      <c r="L62" s="16">
        <f t="shared" si="23"/>
        <v>0</v>
      </c>
      <c r="M62" s="16">
        <f t="shared" si="23"/>
        <v>0</v>
      </c>
      <c r="N62" s="16">
        <f t="shared" si="23"/>
        <v>0</v>
      </c>
      <c r="O62" s="16">
        <f t="shared" si="23"/>
        <v>0</v>
      </c>
      <c r="P62" s="16">
        <f t="shared" si="23"/>
        <v>0</v>
      </c>
      <c r="Q62" s="16">
        <f t="shared" si="23"/>
        <v>0</v>
      </c>
      <c r="R62" s="16">
        <f t="shared" si="23"/>
        <v>1866800</v>
      </c>
      <c r="S62" s="16">
        <f t="shared" si="23"/>
        <v>0</v>
      </c>
      <c r="T62" s="16">
        <f t="shared" si="23"/>
        <v>0</v>
      </c>
    </row>
    <row r="63" spans="1:19" ht="27.75" customHeight="1">
      <c r="A63" s="1"/>
      <c r="B63" s="12" t="s">
        <v>125</v>
      </c>
      <c r="C63" s="7">
        <v>3241</v>
      </c>
      <c r="D63" s="7">
        <v>1090</v>
      </c>
      <c r="E63" s="84" t="s">
        <v>135</v>
      </c>
      <c r="F63" s="71"/>
      <c r="G63" s="17">
        <v>1444800</v>
      </c>
      <c r="H63" s="17">
        <v>1444800</v>
      </c>
      <c r="I63" s="17">
        <v>1100000</v>
      </c>
      <c r="J63" s="17">
        <v>5000</v>
      </c>
      <c r="K63" s="17"/>
      <c r="L63" s="17"/>
      <c r="M63" s="17"/>
      <c r="N63" s="17"/>
      <c r="O63" s="17"/>
      <c r="P63" s="17"/>
      <c r="Q63" s="17"/>
      <c r="R63" s="16">
        <f>G63+L63</f>
        <v>1444800</v>
      </c>
      <c r="S63" s="1"/>
    </row>
    <row r="64" spans="1:19" ht="22.5" customHeight="1">
      <c r="A64" s="1"/>
      <c r="B64" s="12" t="s">
        <v>126</v>
      </c>
      <c r="C64" s="7">
        <v>3242</v>
      </c>
      <c r="D64" s="7">
        <v>1090</v>
      </c>
      <c r="E64" s="84" t="s">
        <v>47</v>
      </c>
      <c r="F64" s="71"/>
      <c r="G64" s="17">
        <v>422000</v>
      </c>
      <c r="H64" s="17">
        <v>422000</v>
      </c>
      <c r="I64" s="17"/>
      <c r="J64" s="17"/>
      <c r="K64" s="17"/>
      <c r="L64" s="17"/>
      <c r="M64" s="17"/>
      <c r="N64" s="17"/>
      <c r="O64" s="17"/>
      <c r="P64" s="17"/>
      <c r="Q64" s="17"/>
      <c r="R64" s="16">
        <f>G64+L64</f>
        <v>422000</v>
      </c>
      <c r="S64" s="1"/>
    </row>
    <row r="65" spans="1:19" s="55" customFormat="1" ht="22.5" customHeight="1">
      <c r="A65" s="51"/>
      <c r="B65" s="57"/>
      <c r="C65" s="52">
        <v>3110</v>
      </c>
      <c r="D65" s="56"/>
      <c r="E65" s="105" t="s">
        <v>136</v>
      </c>
      <c r="F65" s="106"/>
      <c r="G65" s="58">
        <f>G66+G68</f>
        <v>236000</v>
      </c>
      <c r="H65" s="58">
        <f aca="true" t="shared" si="24" ref="H65:R65">H66+H68</f>
        <v>236000</v>
      </c>
      <c r="I65" s="58">
        <f t="shared" si="24"/>
        <v>180000</v>
      </c>
      <c r="J65" s="58">
        <f t="shared" si="24"/>
        <v>0</v>
      </c>
      <c r="K65" s="58">
        <f t="shared" si="24"/>
        <v>0</v>
      </c>
      <c r="L65" s="58">
        <f t="shared" si="24"/>
        <v>0</v>
      </c>
      <c r="M65" s="58">
        <f t="shared" si="24"/>
        <v>0</v>
      </c>
      <c r="N65" s="58">
        <f t="shared" si="24"/>
        <v>0</v>
      </c>
      <c r="O65" s="58">
        <f t="shared" si="24"/>
        <v>0</v>
      </c>
      <c r="P65" s="58">
        <f t="shared" si="24"/>
        <v>0</v>
      </c>
      <c r="Q65" s="58">
        <f t="shared" si="24"/>
        <v>0</v>
      </c>
      <c r="R65" s="58">
        <f t="shared" si="24"/>
        <v>236000</v>
      </c>
      <c r="S65" s="51"/>
    </row>
    <row r="66" spans="1:19" ht="15" customHeight="1">
      <c r="A66" s="1"/>
      <c r="B66" s="5" t="s">
        <v>1</v>
      </c>
      <c r="C66" s="5" t="s">
        <v>40</v>
      </c>
      <c r="D66" s="6" t="s">
        <v>1</v>
      </c>
      <c r="E66" s="60" t="s">
        <v>41</v>
      </c>
      <c r="F66" s="60"/>
      <c r="G66" s="21">
        <f>G67</f>
        <v>236000</v>
      </c>
      <c r="H66" s="21">
        <f aca="true" t="shared" si="25" ref="H66:R66">H67</f>
        <v>236000</v>
      </c>
      <c r="I66" s="21">
        <f t="shared" si="25"/>
        <v>180000</v>
      </c>
      <c r="J66" s="21">
        <f t="shared" si="25"/>
        <v>0</v>
      </c>
      <c r="K66" s="21">
        <f t="shared" si="25"/>
        <v>0</v>
      </c>
      <c r="L66" s="21">
        <f t="shared" si="25"/>
        <v>0</v>
      </c>
      <c r="M66" s="21">
        <f t="shared" si="25"/>
        <v>0</v>
      </c>
      <c r="N66" s="21">
        <f t="shared" si="25"/>
        <v>0</v>
      </c>
      <c r="O66" s="21">
        <f t="shared" si="25"/>
        <v>0</v>
      </c>
      <c r="P66" s="21">
        <f t="shared" si="25"/>
        <v>0</v>
      </c>
      <c r="Q66" s="21">
        <f t="shared" si="25"/>
        <v>0</v>
      </c>
      <c r="R66" s="21">
        <f t="shared" si="25"/>
        <v>236000</v>
      </c>
      <c r="S66" s="1"/>
    </row>
    <row r="67" spans="1:19" ht="25.5" customHeight="1">
      <c r="A67" s="1"/>
      <c r="B67" s="12" t="s">
        <v>133</v>
      </c>
      <c r="C67" s="7" t="s">
        <v>61</v>
      </c>
      <c r="D67" s="7" t="s">
        <v>44</v>
      </c>
      <c r="E67" s="61" t="s">
        <v>62</v>
      </c>
      <c r="F67" s="61"/>
      <c r="G67" s="20">
        <v>236000</v>
      </c>
      <c r="H67" s="20">
        <v>236000</v>
      </c>
      <c r="I67" s="20">
        <v>180000</v>
      </c>
      <c r="J67" s="20"/>
      <c r="K67" s="20"/>
      <c r="L67" s="20"/>
      <c r="M67" s="20"/>
      <c r="N67" s="20"/>
      <c r="O67" s="20"/>
      <c r="P67" s="20"/>
      <c r="Q67" s="20"/>
      <c r="R67" s="16">
        <f>G67+L67</f>
        <v>236000</v>
      </c>
      <c r="S67" s="1"/>
    </row>
    <row r="68" spans="1:19" ht="18.75" customHeight="1" hidden="1">
      <c r="A68" s="1"/>
      <c r="B68" s="14"/>
      <c r="C68" s="26">
        <v>3120</v>
      </c>
      <c r="D68" s="15"/>
      <c r="E68" s="69" t="s">
        <v>130</v>
      </c>
      <c r="F68" s="69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3"/>
      <c r="S68" s="1"/>
    </row>
    <row r="69" spans="1:19" ht="12.75" customHeight="1" hidden="1">
      <c r="A69" s="1"/>
      <c r="B69" s="14" t="s">
        <v>131</v>
      </c>
      <c r="C69" s="15">
        <v>3123</v>
      </c>
      <c r="D69" s="15">
        <v>1040</v>
      </c>
      <c r="E69" s="86" t="s">
        <v>132</v>
      </c>
      <c r="F69" s="87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1"/>
    </row>
    <row r="70" spans="1:19" s="55" customFormat="1" ht="30" customHeight="1">
      <c r="A70" s="51"/>
      <c r="B70" s="52" t="s">
        <v>91</v>
      </c>
      <c r="C70" s="52" t="s">
        <v>1</v>
      </c>
      <c r="D70" s="53" t="s">
        <v>1</v>
      </c>
      <c r="E70" s="101" t="s">
        <v>92</v>
      </c>
      <c r="F70" s="101"/>
      <c r="G70" s="54">
        <f>G71+G74</f>
        <v>2767500</v>
      </c>
      <c r="H70" s="54">
        <f aca="true" t="shared" si="26" ref="H70:R70">H71+H74</f>
        <v>2767500</v>
      </c>
      <c r="I70" s="54">
        <f t="shared" si="26"/>
        <v>400000</v>
      </c>
      <c r="J70" s="54">
        <f t="shared" si="26"/>
        <v>6300</v>
      </c>
      <c r="K70" s="54">
        <f t="shared" si="26"/>
        <v>0</v>
      </c>
      <c r="L70" s="54">
        <f t="shared" si="26"/>
        <v>0</v>
      </c>
      <c r="M70" s="54">
        <f t="shared" si="26"/>
        <v>0</v>
      </c>
      <c r="N70" s="54">
        <f t="shared" si="26"/>
        <v>0</v>
      </c>
      <c r="O70" s="54">
        <f t="shared" si="26"/>
        <v>0</v>
      </c>
      <c r="P70" s="54">
        <f t="shared" si="26"/>
        <v>0</v>
      </c>
      <c r="Q70" s="54">
        <f t="shared" si="26"/>
        <v>0</v>
      </c>
      <c r="R70" s="54">
        <f t="shared" si="26"/>
        <v>2767500</v>
      </c>
      <c r="S70" s="51"/>
    </row>
    <row r="71" spans="1:19" ht="29.25" customHeight="1">
      <c r="A71" s="1"/>
      <c r="B71" s="5" t="s">
        <v>93</v>
      </c>
      <c r="C71" s="5" t="s">
        <v>1</v>
      </c>
      <c r="D71" s="6" t="s">
        <v>1</v>
      </c>
      <c r="E71" s="60" t="s">
        <v>92</v>
      </c>
      <c r="F71" s="60"/>
      <c r="G71" s="16">
        <f>G72</f>
        <v>522700</v>
      </c>
      <c r="H71" s="16">
        <f aca="true" t="shared" si="27" ref="H71:R72">H72</f>
        <v>522700</v>
      </c>
      <c r="I71" s="16">
        <f t="shared" si="27"/>
        <v>400000</v>
      </c>
      <c r="J71" s="16">
        <f t="shared" si="27"/>
        <v>6300</v>
      </c>
      <c r="K71" s="16">
        <f t="shared" si="27"/>
        <v>0</v>
      </c>
      <c r="L71" s="16">
        <f t="shared" si="27"/>
        <v>0</v>
      </c>
      <c r="M71" s="16">
        <f t="shared" si="27"/>
        <v>0</v>
      </c>
      <c r="N71" s="16">
        <f t="shared" si="27"/>
        <v>0</v>
      </c>
      <c r="O71" s="16">
        <f t="shared" si="27"/>
        <v>0</v>
      </c>
      <c r="P71" s="16">
        <f t="shared" si="27"/>
        <v>0</v>
      </c>
      <c r="Q71" s="16">
        <f t="shared" si="27"/>
        <v>0</v>
      </c>
      <c r="R71" s="16">
        <f t="shared" si="27"/>
        <v>522700</v>
      </c>
      <c r="S71" s="1"/>
    </row>
    <row r="72" spans="1:19" ht="13.5" customHeight="1">
      <c r="A72" s="1"/>
      <c r="B72" s="5" t="s">
        <v>1</v>
      </c>
      <c r="C72" s="5" t="s">
        <v>40</v>
      </c>
      <c r="D72" s="6" t="s">
        <v>1</v>
      </c>
      <c r="E72" s="60" t="s">
        <v>41</v>
      </c>
      <c r="F72" s="60"/>
      <c r="G72" s="16">
        <f>G73</f>
        <v>522700</v>
      </c>
      <c r="H72" s="16">
        <f t="shared" si="27"/>
        <v>522700</v>
      </c>
      <c r="I72" s="16">
        <f t="shared" si="27"/>
        <v>400000</v>
      </c>
      <c r="J72" s="16">
        <f t="shared" si="27"/>
        <v>6300</v>
      </c>
      <c r="K72" s="16">
        <f t="shared" si="27"/>
        <v>0</v>
      </c>
      <c r="L72" s="16">
        <f t="shared" si="27"/>
        <v>0</v>
      </c>
      <c r="M72" s="16">
        <f t="shared" si="27"/>
        <v>0</v>
      </c>
      <c r="N72" s="16">
        <f t="shared" si="27"/>
        <v>0</v>
      </c>
      <c r="O72" s="16">
        <f t="shared" si="27"/>
        <v>0</v>
      </c>
      <c r="P72" s="16">
        <f t="shared" si="27"/>
        <v>0</v>
      </c>
      <c r="Q72" s="16">
        <f t="shared" si="27"/>
        <v>0</v>
      </c>
      <c r="R72" s="16">
        <f t="shared" si="27"/>
        <v>522700</v>
      </c>
      <c r="S72" s="1"/>
    </row>
    <row r="73" spans="1:19" ht="25.5" customHeight="1">
      <c r="A73" s="1"/>
      <c r="B73" s="7" t="s">
        <v>94</v>
      </c>
      <c r="C73" s="7" t="s">
        <v>61</v>
      </c>
      <c r="D73" s="7" t="s">
        <v>44</v>
      </c>
      <c r="E73" s="61" t="s">
        <v>62</v>
      </c>
      <c r="F73" s="61"/>
      <c r="G73" s="17">
        <v>522700</v>
      </c>
      <c r="H73" s="17">
        <v>522700</v>
      </c>
      <c r="I73" s="17">
        <v>400000</v>
      </c>
      <c r="J73" s="17">
        <v>6300</v>
      </c>
      <c r="K73" s="17"/>
      <c r="L73" s="17"/>
      <c r="M73" s="17"/>
      <c r="N73" s="17"/>
      <c r="O73" s="17"/>
      <c r="P73" s="17"/>
      <c r="Q73" s="17"/>
      <c r="R73" s="16">
        <f>G73+L73</f>
        <v>522700</v>
      </c>
      <c r="S73" s="1"/>
    </row>
    <row r="74" spans="1:19" ht="14.25" customHeight="1">
      <c r="A74" s="1"/>
      <c r="B74" s="7"/>
      <c r="C74" s="5" t="s">
        <v>54</v>
      </c>
      <c r="D74" s="6" t="s">
        <v>1</v>
      </c>
      <c r="E74" s="60" t="s">
        <v>55</v>
      </c>
      <c r="F74" s="60"/>
      <c r="G74" s="16">
        <f>G75</f>
        <v>2244800</v>
      </c>
      <c r="H74" s="16">
        <f aca="true" t="shared" si="28" ref="H74:R74">H75</f>
        <v>2244800</v>
      </c>
      <c r="I74" s="16">
        <f t="shared" si="28"/>
        <v>0</v>
      </c>
      <c r="J74" s="16">
        <f t="shared" si="28"/>
        <v>0</v>
      </c>
      <c r="K74" s="16">
        <f t="shared" si="28"/>
        <v>0</v>
      </c>
      <c r="L74" s="16">
        <f t="shared" si="28"/>
        <v>0</v>
      </c>
      <c r="M74" s="16">
        <f t="shared" si="28"/>
        <v>0</v>
      </c>
      <c r="N74" s="16">
        <f t="shared" si="28"/>
        <v>0</v>
      </c>
      <c r="O74" s="16">
        <f t="shared" si="28"/>
        <v>0</v>
      </c>
      <c r="P74" s="16">
        <f t="shared" si="28"/>
        <v>0</v>
      </c>
      <c r="Q74" s="16">
        <f t="shared" si="28"/>
        <v>0</v>
      </c>
      <c r="R74" s="16">
        <f t="shared" si="28"/>
        <v>2244800</v>
      </c>
      <c r="S74" s="1"/>
    </row>
    <row r="75" spans="1:19" ht="14.25" customHeight="1">
      <c r="A75" s="1"/>
      <c r="B75" s="7">
        <v>3718710</v>
      </c>
      <c r="C75" s="7">
        <v>8710</v>
      </c>
      <c r="D75" s="12" t="s">
        <v>108</v>
      </c>
      <c r="E75" s="61" t="s">
        <v>56</v>
      </c>
      <c r="F75" s="61"/>
      <c r="G75" s="17">
        <v>2244800</v>
      </c>
      <c r="H75" s="17">
        <v>2244800</v>
      </c>
      <c r="I75" s="17"/>
      <c r="J75" s="17"/>
      <c r="K75" s="17"/>
      <c r="L75" s="17"/>
      <c r="M75" s="17"/>
      <c r="N75" s="17"/>
      <c r="O75" s="17"/>
      <c r="P75" s="17"/>
      <c r="Q75" s="17"/>
      <c r="R75" s="16">
        <f>G75+L75</f>
        <v>2244800</v>
      </c>
      <c r="S75" s="1"/>
    </row>
    <row r="76" spans="1:19" ht="15.75" customHeight="1">
      <c r="A76" s="1"/>
      <c r="B76" s="6" t="s">
        <v>95</v>
      </c>
      <c r="C76" s="6" t="s">
        <v>95</v>
      </c>
      <c r="D76" s="6" t="s">
        <v>95</v>
      </c>
      <c r="E76" s="62" t="s">
        <v>96</v>
      </c>
      <c r="F76" s="62"/>
      <c r="G76" s="16">
        <f>G70+G65+G53+G35+G15</f>
        <v>59217400</v>
      </c>
      <c r="H76" s="16">
        <f aca="true" t="shared" si="29" ref="H76:R76">H70+H65+H53+H35+H15</f>
        <v>58717400</v>
      </c>
      <c r="I76" s="16">
        <f t="shared" si="29"/>
        <v>35848400</v>
      </c>
      <c r="J76" s="16">
        <f t="shared" si="29"/>
        <v>4138600</v>
      </c>
      <c r="K76" s="16">
        <f t="shared" si="29"/>
        <v>500000</v>
      </c>
      <c r="L76" s="16">
        <f>L70+L65+L53+L35+L15</f>
        <v>8355500</v>
      </c>
      <c r="M76" s="16">
        <f t="shared" si="29"/>
        <v>7500000</v>
      </c>
      <c r="N76" s="16">
        <f t="shared" si="29"/>
        <v>855500</v>
      </c>
      <c r="O76" s="16">
        <f t="shared" si="29"/>
        <v>54600</v>
      </c>
      <c r="P76" s="16">
        <f t="shared" si="29"/>
        <v>0</v>
      </c>
      <c r="Q76" s="16">
        <f t="shared" si="29"/>
        <v>7500000</v>
      </c>
      <c r="R76" s="16">
        <f t="shared" si="29"/>
        <v>67572900</v>
      </c>
      <c r="S76" s="1"/>
    </row>
    <row r="77" spans="1:19" ht="14.25" customHeight="1">
      <c r="A77" s="1"/>
      <c r="B77" s="1"/>
      <c r="C77" s="1"/>
      <c r="D77" s="63" t="s">
        <v>97</v>
      </c>
      <c r="E77" s="64"/>
      <c r="F77" s="64"/>
      <c r="G77" s="64"/>
      <c r="H77" s="64"/>
      <c r="I77" s="64"/>
      <c r="J77" s="1"/>
      <c r="K77" s="64" t="s">
        <v>138</v>
      </c>
      <c r="L77" s="63"/>
      <c r="M77" s="63"/>
      <c r="N77" s="63"/>
      <c r="O77" s="63"/>
      <c r="P77" s="63"/>
      <c r="Q77" s="1"/>
      <c r="R77" s="1"/>
      <c r="S77" s="1"/>
    </row>
  </sheetData>
  <sheetProtection/>
  <mergeCells count="90">
    <mergeCell ref="E74:F74"/>
    <mergeCell ref="E75:F75"/>
    <mergeCell ref="E76:F76"/>
    <mergeCell ref="D77:I77"/>
    <mergeCell ref="K77:P77"/>
    <mergeCell ref="P1:R1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E58:F58"/>
    <mergeCell ref="E60:F60"/>
    <mergeCell ref="E61:F61"/>
    <mergeCell ref="E59:F59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27:F27"/>
    <mergeCell ref="E28:F28"/>
    <mergeCell ref="E33:F33"/>
    <mergeCell ref="E34:F34"/>
    <mergeCell ref="E35:F35"/>
    <mergeCell ref="E36:F36"/>
    <mergeCell ref="E30:F30"/>
    <mergeCell ref="E32:F32"/>
    <mergeCell ref="E31:F31"/>
    <mergeCell ref="E29:F29"/>
    <mergeCell ref="E18:F18"/>
    <mergeCell ref="E19:F19"/>
    <mergeCell ref="E20:F20"/>
    <mergeCell ref="E24:F24"/>
    <mergeCell ref="E25:F25"/>
    <mergeCell ref="E26:F26"/>
    <mergeCell ref="E21:F21"/>
    <mergeCell ref="E22:F22"/>
    <mergeCell ref="E23:F23"/>
    <mergeCell ref="O12:P12"/>
    <mergeCell ref="Q12:Q13"/>
    <mergeCell ref="E14:F14"/>
    <mergeCell ref="E15:F15"/>
    <mergeCell ref="E16:F16"/>
    <mergeCell ref="E17:F17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B8:E8"/>
    <mergeCell ref="B9:E9"/>
    <mergeCell ref="B11:B13"/>
    <mergeCell ref="C11:C13"/>
    <mergeCell ref="D11:D13"/>
    <mergeCell ref="E11:F13"/>
    <mergeCell ref="Q2:R2"/>
    <mergeCell ref="P3:R3"/>
    <mergeCell ref="N4:R4"/>
    <mergeCell ref="N5:R5"/>
    <mergeCell ref="B6:R6"/>
    <mergeCell ref="B7:R7"/>
  </mergeCells>
  <printOptions/>
  <pageMargins left="0.2362204724409449" right="0.2362204724409449" top="0.5511811023622047" bottom="0.35433070866141736" header="0.31496062992125984" footer="0.31496062992125984"/>
  <pageSetup horizontalDpi="300" verticalDpi="300" orientation="landscape" pageOrder="overThenDown" paperSize="9" r:id="rId1"/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Galya</cp:lastModifiedBy>
  <cp:lastPrinted>2022-12-14T07:09:14Z</cp:lastPrinted>
  <dcterms:created xsi:type="dcterms:W3CDTF">2021-01-19T10:30:59Z</dcterms:created>
  <dcterms:modified xsi:type="dcterms:W3CDTF">2022-12-30T07:24:59Z</dcterms:modified>
  <cp:category/>
  <cp:version/>
  <cp:contentType/>
  <cp:contentStatus/>
</cp:coreProperties>
</file>